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17 год\Закон об испол облбюджета\Закон с приложениями\"/>
    </mc:Choice>
  </mc:AlternateContent>
  <bookViews>
    <workbookView xWindow="0" yWindow="0" windowWidth="19200" windowHeight="10860"/>
  </bookViews>
  <sheets>
    <sheet name="прил1" sheetId="1" r:id="rId1"/>
    <sheet name="прил2" sheetId="2" r:id="rId2"/>
  </sheets>
  <definedNames>
    <definedName name="_xlnm._FilterDatabase" localSheetId="0" hidden="1">прил1!$A$10:$D$399</definedName>
    <definedName name="_xlnm._FilterDatabase" localSheetId="1" hidden="1">прил2!$A$12:$ES$348</definedName>
    <definedName name="_xlnm.Print_Titles" localSheetId="1">прил2!$11:$11</definedName>
    <definedName name="_xlnm.Print_Area" localSheetId="1">прил2!$A$1:$C$348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9" i="2" l="1"/>
  <c r="C313" i="2"/>
  <c r="C294" i="2"/>
  <c r="C293" i="2" s="1"/>
  <c r="C289" i="2"/>
  <c r="C287" i="2"/>
  <c r="C273" i="2"/>
  <c r="C254" i="2"/>
  <c r="C216" i="2"/>
  <c r="C213" i="2"/>
  <c r="C212" i="2"/>
  <c r="C208" i="2"/>
  <c r="C206" i="2"/>
  <c r="C205" i="2"/>
  <c r="C203" i="2"/>
  <c r="C201" i="2"/>
  <c r="C199" i="2"/>
  <c r="C197" i="2"/>
  <c r="C195" i="2"/>
  <c r="C193" i="2"/>
  <c r="C185" i="2"/>
  <c r="C184" i="2"/>
  <c r="C181" i="2"/>
  <c r="C175" i="2"/>
  <c r="C173" i="2"/>
  <c r="C172" i="2"/>
  <c r="C170" i="2"/>
  <c r="C169" i="2"/>
  <c r="C167" i="2"/>
  <c r="C166" i="2"/>
  <c r="C160" i="2" s="1"/>
  <c r="C162" i="2"/>
  <c r="C161" i="2"/>
  <c r="C157" i="2"/>
  <c r="C156" i="2" s="1"/>
  <c r="C152" i="2"/>
  <c r="C150" i="2"/>
  <c r="C145" i="2"/>
  <c r="C140" i="2"/>
  <c r="C139" i="2"/>
  <c r="C137" i="2"/>
  <c r="C131" i="2" s="1"/>
  <c r="C135" i="2"/>
  <c r="C132" i="2"/>
  <c r="C125" i="2"/>
  <c r="C124" i="2" s="1"/>
  <c r="C122" i="2"/>
  <c r="C121" i="2"/>
  <c r="C119" i="2"/>
  <c r="C118" i="2" s="1"/>
  <c r="C115" i="2"/>
  <c r="C113" i="2"/>
  <c r="C112" i="2"/>
  <c r="C110" i="2"/>
  <c r="C108" i="2"/>
  <c r="C104" i="2"/>
  <c r="C102" i="2"/>
  <c r="C97" i="2"/>
  <c r="C95" i="2"/>
  <c r="C93" i="2"/>
  <c r="C92" i="2" s="1"/>
  <c r="C88" i="2" s="1"/>
  <c r="C89" i="2"/>
  <c r="C81" i="2"/>
  <c r="C69" i="2" s="1"/>
  <c r="C66" i="2" s="1"/>
  <c r="C78" i="2"/>
  <c r="C67" i="2"/>
  <c r="C62" i="2"/>
  <c r="C58" i="2"/>
  <c r="C57" i="2"/>
  <c r="C53" i="2"/>
  <c r="C49" i="2" s="1"/>
  <c r="C50" i="2"/>
  <c r="C47" i="2"/>
  <c r="C43" i="2"/>
  <c r="C39" i="2" s="1"/>
  <c r="C38" i="2" s="1"/>
  <c r="C40" i="2"/>
  <c r="C27" i="2"/>
  <c r="C26" i="2" s="1"/>
  <c r="C25" i="2" s="1"/>
  <c r="C19" i="2"/>
  <c r="C15" i="2"/>
  <c r="C14" i="2" s="1"/>
  <c r="C13" i="2" s="1"/>
  <c r="D398" i="1"/>
  <c r="D396" i="1"/>
  <c r="D394" i="1"/>
  <c r="D392" i="1"/>
  <c r="D389" i="1"/>
  <c r="D386" i="1"/>
  <c r="D374" i="1"/>
  <c r="D369" i="1"/>
  <c r="D365" i="1"/>
  <c r="D357" i="1"/>
  <c r="D352" i="1"/>
  <c r="D344" i="1"/>
  <c r="D341" i="1"/>
  <c r="D339" i="1"/>
  <c r="D290" i="1"/>
  <c r="D277" i="1"/>
  <c r="D275" i="1"/>
  <c r="D273" i="1"/>
  <c r="D256" i="1"/>
  <c r="D253" i="1"/>
  <c r="D248" i="1"/>
  <c r="D245" i="1"/>
  <c r="D219" i="1"/>
  <c r="D216" i="1"/>
  <c r="D214" i="1"/>
  <c r="D195" i="1"/>
  <c r="D186" i="1"/>
  <c r="D178" i="1"/>
  <c r="D175" i="1"/>
  <c r="D173" i="1"/>
  <c r="D166" i="1"/>
  <c r="D151" i="1"/>
  <c r="D139" i="1"/>
  <c r="D133" i="1"/>
  <c r="D123" i="1"/>
  <c r="D120" i="1"/>
  <c r="D117" i="1"/>
  <c r="D112" i="1"/>
  <c r="D106" i="1"/>
  <c r="D102" i="1"/>
  <c r="D96" i="1"/>
  <c r="D85" i="1"/>
  <c r="D70" i="1"/>
  <c r="D68" i="1"/>
  <c r="D66" i="1"/>
  <c r="D60" i="1"/>
  <c r="D54" i="1"/>
  <c r="D49" i="1"/>
  <c r="D33" i="1"/>
  <c r="D11" i="1" s="1"/>
  <c r="D25" i="1"/>
  <c r="D17" i="1"/>
  <c r="D12" i="1"/>
  <c r="C211" i="2" l="1"/>
  <c r="C107" i="2"/>
  <c r="C144" i="2"/>
  <c r="C12" i="2"/>
  <c r="C348" i="2" s="1"/>
</calcChain>
</file>

<file path=xl/sharedStrings.xml><?xml version="1.0" encoding="utf-8"?>
<sst xmlns="http://schemas.openxmlformats.org/spreadsheetml/2006/main" count="1804" uniqueCount="713">
  <si>
    <t>Приложение 1</t>
  </si>
  <si>
    <t>к Закону Новосибирской области</t>
  </si>
  <si>
    <t>"Об исполнении областного бюджета</t>
  </si>
  <si>
    <t>Новосибирской области за 2017 год"</t>
  </si>
  <si>
    <t xml:space="preserve"> Кассовое исполнение доходов областного бюджета за 2017 год по кодам классификации доходов бюджетов (по главным администраторам доходов областного бюджета)</t>
  </si>
  <si>
    <t>тыс. рублей</t>
  </si>
  <si>
    <t>Код бюджетной классификации</t>
  </si>
  <si>
    <t xml:space="preserve">Наименование </t>
  </si>
  <si>
    <t>Кассовое исполнение</t>
  </si>
  <si>
    <t>главного администратора доходов</t>
  </si>
  <si>
    <t>доходов областного бюджета</t>
  </si>
  <si>
    <t>ДОХОДЫ - ВСЕГО</t>
  </si>
  <si>
    <t>001</t>
  </si>
  <si>
    <t>Законодательное Собрание Новосибирской области</t>
  </si>
  <si>
    <t>1 13 02992 02 0000 130</t>
  </si>
  <si>
    <t>Прочие доходы от компенсации затрат бюджетов субъектов Российской Федерации</t>
  </si>
  <si>
    <t>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</si>
  <si>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</si>
  <si>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2 02 45142 02 0000 151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</si>
  <si>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</si>
  <si>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2 19 45142 02 0000 151</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</si>
  <si>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t>
  </si>
  <si>
    <t>006</t>
  </si>
  <si>
    <t>Управление делами Губернатора Новосибирской области и Правительства Новосибирской области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</si>
  <si>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</si>
  <si>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</si>
  <si>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</si>
  <si>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</si>
  <si>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</si>
  <si>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</si>
  <si>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2 02 45141 02 0000 151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</si>
  <si>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</si>
  <si>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026</t>
  </si>
  <si>
    <t>Министерство промышленности, торговли и развития предпринимательства Новосибирской области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</si>
  <si>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</si>
  <si>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</si>
  <si>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</si>
  <si>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</si>
  <si>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</si>
  <si>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</si>
  <si>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2 18 25064 02 0000 151</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</si>
  <si>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</si>
  <si>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2 18 60010 02 0000 151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</si>
  <si>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</si>
  <si>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2 19 25064 02 0000 151</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</si>
  <si>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</si>
  <si>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036</t>
  </si>
  <si>
    <t>Министерство сельского хозяйства Новосибирской области</t>
  </si>
  <si>
    <t>2 02 20051 02 0000 151</t>
  </si>
  <si>
    <t>Субсидии бюджетам субъектов Российской Федерации на реализацию федеральных целевых программ</t>
  </si>
  <si>
    <t>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</si>
  <si>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</si>
  <si>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</si>
  <si>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</si>
  <si>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2 02 25542 02 0000 151</t>
  </si>
  <si>
    <t>Субсидии бюджетам субъектов Российской Федерации на повышение продуктивности в молочном скотоводстве</t>
  </si>
  <si>
    <t>2 02 25543 02 0000 151</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</si>
  <si>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</si>
  <si>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</si>
  <si>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</si>
  <si>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</si>
  <si>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</si>
  <si>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2 18 25018 02 0000 151</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</si>
  <si>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</si>
  <si>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2 19 25018 02 0000 151</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</si>
  <si>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</si>
  <si>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2 19 25040 02 0000 151</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</si>
  <si>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t>
  </si>
  <si>
    <t>2 19 25043 02 0000 151</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</si>
  <si>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</si>
  <si>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2 19 25049 02 0000 151</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</si>
  <si>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</si>
  <si>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2 19 25055 02 0000 151</t>
  </si>
  <si>
    <t>Возврат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t>
  </si>
  <si>
    <t>2 19 90000 02 0000 151</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</si>
  <si>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</si>
  <si>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041</t>
  </si>
  <si>
    <t>Избирательная комиссия Новосибирской области</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</si>
  <si>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</si>
  <si>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</si>
  <si>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</si>
  <si>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</si>
  <si>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</si>
  <si>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046</t>
  </si>
  <si>
    <t>Управление государственной архивной службы Новосибирской области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</si>
  <si>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</si>
  <si>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</si>
  <si>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048</t>
  </si>
  <si>
    <t>Федеральная служба по надзору в сфере природопользования (Департамент Росприроднадзора по Сибирскому федеральному округу)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</si>
  <si>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</si>
  <si>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</si>
  <si>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</si>
  <si>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</si>
  <si>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</si>
  <si>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</si>
  <si>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</si>
  <si>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</si>
  <si>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</si>
  <si>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</si>
  <si>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053</t>
  </si>
  <si>
    <t>Федеральное агентство лесного хозяйства (департамент лесного хозяйства Новосибирской области)</t>
  </si>
  <si>
    <t>1 16 27000 01 0000 140</t>
  </si>
  <si>
    <t>Денежные взыскания (штрафы) за нарушение законодательства Российской Федерации о пожарной безопасности</t>
  </si>
  <si>
    <t>096</t>
  </si>
  <si>
    <t>Федеральная служба по надзору в сфере связи, информационных технологий и массовых коммуникаций (Управление Федеральной службы по надзору в сфере связи, информационных технологий и массовых коммуникаций по Сибирскому федеральному округу)</t>
  </si>
  <si>
    <t>1 08 07130 01 0000 110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</si>
  <si>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</si>
  <si>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097</t>
  </si>
  <si>
    <t>Министерство труда, занятости и трудовых ресурсов Новосибирской области</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</si>
  <si>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</si>
  <si>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</si>
  <si>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</si>
  <si>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</si>
  <si>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2 02 25027 02 0000 151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</si>
  <si>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</si>
  <si>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</si>
  <si>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</si>
  <si>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2 02 25238 02 0000 151</t>
  </si>
  <si>
    <t>Субсидии бюджетам субъектов Российской Федерации на софинансирование региональных программ повышения мобильности трудовых ресурсов</t>
  </si>
  <si>
    <t>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</si>
  <si>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</si>
  <si>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2 18 02010 02 0000 180</t>
  </si>
  <si>
    <t>Доходы бюджетов субъектов Российской Федерации от возврата бюджетными учреждениями остатков субсидий прошлых лет</t>
  </si>
  <si>
    <t>2 18 02020 02 0000 180</t>
  </si>
  <si>
    <t>Доходы бюджетов субъектов Российской Федерации от возврата автономными учреждениями остатков субсидий прошлых лет</t>
  </si>
  <si>
    <t>2 19 25086 02 0000 151</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</si>
  <si>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</si>
  <si>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098</t>
  </si>
  <si>
    <t>Департамент природных ресурсов и охраны окружающей среды Новосибирской области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</si>
  <si>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</si>
  <si>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</si>
  <si>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</si>
  <si>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</si>
  <si>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1 12 02102 02 0000 120</t>
  </si>
  <si>
    <t>Сборы за участие в конкурсе (аукционе) на право пользования участками недр местного значения</t>
  </si>
  <si>
    <t>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</si>
  <si>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</si>
  <si>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2 02 35128 02 0000 151</t>
  </si>
  <si>
    <t>Субвенции бюджетам субъектов Российской Федерации на осуществление отдельных полномочий в области водных отношений</t>
  </si>
  <si>
    <t>2 18 02030 02 0000 180</t>
  </si>
  <si>
    <t>Доходы бюджетов субъектов Российской Федерации от возврата иными организациями остатков субсидий прошлых лет</t>
  </si>
  <si>
    <t>100</t>
  </si>
  <si>
    <t>Федеральное казначейство (Межрегиональное операционное управление Федерального казначейства, Управление Федерального казначейства по Новосибирской области)</t>
  </si>
  <si>
    <t>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</si>
  <si>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</si>
  <si>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</si>
  <si>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</si>
  <si>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</si>
  <si>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</si>
  <si>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</si>
  <si>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</si>
  <si>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</si>
  <si>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</si>
  <si>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102</t>
  </si>
  <si>
    <t>Контрольно-счетная палата Новосибирской области</t>
  </si>
  <si>
    <t>1 16 18020 02 0000 140</t>
  </si>
  <si>
    <t>Денежные взыскания (штрафы) за нарушение бюджетного законодательства (в части бюджетов субъектов Российской Федерации)</t>
  </si>
  <si>
    <t>105</t>
  </si>
  <si>
    <t>Министерство региональной политики Новосибирской области</t>
  </si>
  <si>
    <t>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</si>
  <si>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</si>
  <si>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106</t>
  </si>
  <si>
    <t xml:space="preserve">Федеральная служба по надзору в сфере транспорта (Западно-Сибирское межрегиональное управление государственного автодорожного надзора Федеральной службы по надзору в сфере транспорта, Сибирское управление государственного железнодорожного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Сибирскому федеральному округу, Обское управление государственного речного надзора Федеральной службы по надзору в сфере транспорта)
</t>
  </si>
  <si>
    <t>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</si>
  <si>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</si>
  <si>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1 16 30020 01 0000 140</t>
  </si>
  <si>
    <t>Денежные взыскания (штрафы) за нарушение законодательства Российской Федерации о безопасности дорожного движения</t>
  </si>
  <si>
    <t>111</t>
  </si>
  <si>
    <t>Управление ветеринарии Новосибирской области</t>
  </si>
  <si>
    <t>115</t>
  </si>
  <si>
    <t>Управление по государственной охране объектов культурного наследия Новосибирской области</t>
  </si>
  <si>
    <t>120</t>
  </si>
  <si>
    <t>Департамент имущества и земельных отношений Новосибирской области</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</si>
  <si>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</si>
  <si>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</si>
  <si>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</si>
  <si>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</si>
  <si>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</si>
  <si>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</si>
  <si>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</si>
  <si>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</si>
  <si>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</si>
  <si>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</si>
  <si>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</si>
  <si>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</si>
  <si>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неналоговые доходы бюджетов субъектов Российской Федерации</t>
  </si>
  <si>
    <t>123</t>
  </si>
  <si>
    <t>Министерство экономического развития Новосибирской области</t>
  </si>
  <si>
    <t>2 02 25477 02 0000 151</t>
  </si>
  <si>
    <t>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</si>
  <si>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124</t>
  </si>
  <si>
    <t>Министерство строительства Новосибирской области</t>
  </si>
  <si>
    <t>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</si>
  <si>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</si>
  <si>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</si>
  <si>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</si>
  <si>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2 02 35485 02 0000 151</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</si>
  <si>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</si>
  <si>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2 02 49999 02 0000 151</t>
  </si>
  <si>
    <t>Прочие межбюджетные трансферты, передаваемые бюджетам субъектов Российской Федерации</t>
  </si>
  <si>
    <t>2 18 25020 02 0000 151</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</si>
  <si>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</si>
  <si>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126</t>
  </si>
  <si>
    <t>Министерство здравоохранения Новосибирской области</t>
  </si>
  <si>
    <t>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</si>
  <si>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</si>
  <si>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</si>
  <si>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</si>
  <si>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</si>
  <si>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</si>
  <si>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</si>
  <si>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</si>
  <si>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</si>
  <si>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</si>
  <si>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2 19 51360 02 0000 151</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</si>
  <si>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</si>
  <si>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127</t>
  </si>
  <si>
    <t>Департамент физической культуры и спорта Новосибирской области</t>
  </si>
  <si>
    <t>1 08 07340 01 0000 110</t>
  </si>
  <si>
    <t>Государственная пошлина за выдачу свидетельства о государственной аккредитации региональной спортивной федерации</t>
  </si>
  <si>
    <t>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</si>
  <si>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</si>
  <si>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128</t>
  </si>
  <si>
    <t>Департамент по тарифам Новосибирской области</t>
  </si>
  <si>
    <t>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</si>
  <si>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</si>
  <si>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129</t>
  </si>
  <si>
    <t>Департамент по охране животного мира Новосибирской области</t>
  </si>
  <si>
    <t>130</t>
  </si>
  <si>
    <t>Департамент лесного хозяйства Новосибирской области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</si>
  <si>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</si>
  <si>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</si>
  <si>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</si>
  <si>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</si>
  <si>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</si>
  <si>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</si>
  <si>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</si>
  <si>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</si>
  <si>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2 02 35129 02 0000 151</t>
  </si>
  <si>
    <t>Субвенции бюджетам субъектов Российской Федерации на осуществление отдельных полномочий в области лесных отношений</t>
  </si>
  <si>
    <t>131</t>
  </si>
  <si>
    <t>Министерство культуры Новосибирской области</t>
  </si>
  <si>
    <t>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</si>
  <si>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</si>
  <si>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2 02 25519 02 0000 151</t>
  </si>
  <si>
    <t>Субсидия бюджетам субъектов Российской Федерации на поддержку отрасли культуры</t>
  </si>
  <si>
    <t>2 02 25558 02 0000 151</t>
  </si>
  <si>
    <t>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</si>
  <si>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136</t>
  </si>
  <si>
    <t>Министерство образования, науки и инновационной политики Новосибирской области</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</si>
  <si>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</si>
  <si>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</si>
  <si>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</si>
  <si>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</si>
  <si>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</si>
  <si>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</si>
  <si>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2 02 25097 02 0000 151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</si>
  <si>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</si>
  <si>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</si>
  <si>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</si>
  <si>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2 02 25525 02 0000 151</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</si>
  <si>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</si>
  <si>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2 18 25498 02 0000 151</t>
  </si>
  <si>
    <t>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развития образования на 2016 - 2020 годы из бюджетов муниципальных образований</t>
  </si>
  <si>
    <t>2 19 25498 02 0000 151</t>
  </si>
  <si>
    <t>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</si>
  <si>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141</t>
  </si>
  <si>
    <t>Федеральная служба по надзору в сфере защиты прав потребителей и благополучия человека (Управление Роспотребнадзора по Новосибирской области)</t>
  </si>
  <si>
    <t>143</t>
  </si>
  <si>
    <t>Управление информационных проектов Новосибисркой области</t>
  </si>
  <si>
    <t>156</t>
  </si>
  <si>
    <t>Министерство социального развития Новосибирской области</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</si>
  <si>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</si>
  <si>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</si>
  <si>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</si>
  <si>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</si>
  <si>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</si>
  <si>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</si>
  <si>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</si>
  <si>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</si>
  <si>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2 02 35137 02 0000 151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</si>
  <si>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</si>
  <si>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2 02 35220 02 0000 151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</si>
  <si>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</si>
  <si>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</si>
  <si>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</si>
  <si>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2 02 35250 02 0000 151</t>
  </si>
  <si>
    <t>Субвенции бюджетам субъектов Российской Федерации на оплату жилищно-коммунальных услуг отдельным категориям граждан</t>
  </si>
  <si>
    <t>2 02 35260 02 0000 151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</si>
  <si>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</si>
  <si>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2 02 35270 02 0000 151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</si>
  <si>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</si>
  <si>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2 02 35280 02 0000 151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</si>
  <si>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</si>
  <si>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2 02 35380 02 0000 151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</si>
  <si>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</si>
  <si>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2 02 45224 02 0000 151</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</si>
  <si>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</si>
  <si>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2 02 90071 02 0000 151</t>
  </si>
  <si>
    <t>Прочие безвозмездные поступления в бюджеты субъектов Российской Федерации от бюджета Пенсионного фонда Российской Федерации</t>
  </si>
  <si>
    <t>2 19 25082 02 0000 151</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</si>
  <si>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</si>
  <si>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2 19 45462 02 0000 151</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</si>
  <si>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</si>
  <si>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161</t>
  </si>
  <si>
    <t>Федеральная антимонопольная служба (Новосибирское УФАС России)</t>
  </si>
  <si>
    <t>1 16 26000 01 0000 140</t>
  </si>
  <si>
    <t>Денежные взыскания (штрафы) за нарушение законодательства о рекламе</t>
  </si>
  <si>
    <t>162</t>
  </si>
  <si>
    <t>Управление по обеспечению деятельности мировых судей Новосибирской области</t>
  </si>
  <si>
    <t>1 13 02992 02 0000130</t>
  </si>
  <si>
    <t>163</t>
  </si>
  <si>
    <t>Инспекция государственного надзора за техническим состоянием самоходных машин и других видов техники (инспекция гостехнадзора) Новосибирской области</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</si>
  <si>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</si>
  <si>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</si>
  <si>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176</t>
  </si>
  <si>
    <t>Министерство транспорта и дорожного хозяйства Новосибирской области</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</si>
  <si>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</si>
  <si>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</si>
  <si>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</si>
  <si>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</si>
  <si>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1 11 09032 02 0000 120</t>
  </si>
  <si>
    <t>Доходы от эксплуатации и использования имущества автомобильных дорог, находящихся в собственности субъектов Российской Федерации</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</si>
  <si>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</si>
  <si>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</si>
  <si>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</si>
  <si>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</si>
  <si>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1 16 46000 02 0000 140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</si>
  <si>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</si>
  <si>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1 17 05070 02 0000 180</t>
  </si>
  <si>
    <t>Прочие неналоговые доходы бюджетов субъектов Российской Федерации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дорожных фондов субъектов Российской Федерации,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t>
  </si>
  <si>
    <t>2 02 45390 02 0000 151</t>
  </si>
  <si>
    <t>Межбюджетные трансферты, передаваемые бюджетам субъектов Российской Федерации на финансовое обеспечение дорожной деятельности</t>
  </si>
  <si>
    <t>177</t>
  </si>
  <si>
    <t>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Новосибирской области)</t>
  </si>
  <si>
    <t>180</t>
  </si>
  <si>
    <t>Федеральная служба войск национальной гвардии Российской Федерации</t>
  </si>
  <si>
    <t>181</t>
  </si>
  <si>
    <t>Министерство финансов и налоговой политики Новосибирской области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</si>
  <si>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</si>
  <si>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</si>
  <si>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1 16 42020 02 0000 140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</si>
  <si>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</si>
  <si>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2 02 15001 02 0000 151</t>
  </si>
  <si>
    <t>Дотации бюджетам субъектов Российской Федерации на выравнивание бюджетной обеспеченности</t>
  </si>
  <si>
    <t>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</si>
  <si>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</si>
  <si>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2 02 35118 02 0000 151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</si>
  <si>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</si>
  <si>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2 02 35900 02 0000 151</t>
  </si>
  <si>
    <t>Единая субвенция бюджетам субъектов Российской Федерации и бюджету г. Байконура</t>
  </si>
  <si>
    <t>182</t>
  </si>
  <si>
    <t>Федеральная налоговая служба (Управление Федеральной налоговой службы по Новосибирской области)</t>
  </si>
  <si>
    <t xml:space="preserve">1 01 01012 02 0000 110 </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</si>
  <si>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</si>
  <si>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</si>
  <si>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</si>
  <si>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 xml:space="preserve">1 01 01020 01 0000 110 </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</si>
  <si>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</si>
  <si>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</si>
  <si>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</si>
  <si>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</si>
  <si>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</si>
  <si>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</si>
  <si>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</si>
  <si>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</si>
  <si>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</si>
  <si>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</si>
  <si>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</si>
  <si>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</si>
  <si>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1 03 02090 01 0000 110 </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</si>
  <si>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</si>
  <si>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 xml:space="preserve">1 03 02100 01 0000 110 </t>
  </si>
  <si>
    <t>Акцизы на пиво, производимое на территории Российской Федерации</t>
  </si>
  <si>
    <t>1 03 02110 01 0000 110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</si>
  <si>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</si>
  <si>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</si>
  <si>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</si>
  <si>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</si>
  <si>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</si>
  <si>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</si>
  <si>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</si>
  <si>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</si>
  <si>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</si>
  <si>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</si>
  <si>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</si>
  <si>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</si>
  <si>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</si>
  <si>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</si>
  <si>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</si>
  <si>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</si>
  <si>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</si>
  <si>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</si>
  <si>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</si>
  <si>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</si>
  <si>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</si>
  <si>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</si>
  <si>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</si>
  <si>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</si>
  <si>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</si>
  <si>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</si>
  <si>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</si>
  <si>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</si>
  <si>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</si>
  <si>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</si>
  <si>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</si>
  <si>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</si>
  <si>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</si>
  <si>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</si>
  <si>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Сбор за пользование объектами водных биологических ресурсов (исключая внутренние водные объекты)</t>
  </si>
  <si>
    <t>1 07 04030 01 0000 110</t>
  </si>
  <si>
    <t>Сбор за пользование объектами водных биологических ресурсов (по внутренним водным объектам)</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</si>
  <si>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</si>
  <si>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</si>
  <si>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</si>
  <si>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</si>
  <si>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</si>
  <si>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</si>
  <si>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 xml:space="preserve">1 09 03023 01 0000 110 </t>
  </si>
  <si>
    <t>Платежи за добычу подземных вод</t>
  </si>
  <si>
    <t xml:space="preserve">1 09 03082 02 0000 110 </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</si>
  <si>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</si>
  <si>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</si>
  <si>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</si>
  <si>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</si>
  <si>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</si>
  <si>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</si>
  <si>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</si>
  <si>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</si>
  <si>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</si>
  <si>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</si>
  <si>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</si>
  <si>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</si>
  <si>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</si>
  <si>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1 09 11020 02 0000110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</si>
  <si>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</si>
  <si>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</si>
  <si>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</si>
  <si>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</si>
  <si>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</si>
  <si>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1 13 01060 01 0000 130</t>
  </si>
  <si>
    <t>Плата за предоставление сведений, содержащихся в государственном адресном реестре</t>
  </si>
  <si>
    <t>1 13 01190 01 0000 130</t>
  </si>
  <si>
    <t>Плата за предоставление информации из реестра дисквалифицированных лиц</t>
  </si>
  <si>
    <t>1 16 03020 02 6000 140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</si>
  <si>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</si>
  <si>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183</t>
  </si>
  <si>
    <t>Управление по делам записи актов гражданского состояния Новосибирской области</t>
  </si>
  <si>
    <t>187</t>
  </si>
  <si>
    <t>Министерство обороны Российской Федерации (федеральное казенное учреждение «Управление финансового обеспечения Министерства обороны Российской Федерации по Новосибирской области»)</t>
  </si>
  <si>
    <t>188</t>
  </si>
  <si>
    <t>Министерство внутренних дел Российской Федерации (Главное управление Министерства внутренних дел Российской Федерации по Новосибирской области)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</si>
  <si>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</si>
  <si>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</si>
  <si>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</si>
  <si>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</si>
  <si>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</si>
  <si>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</si>
  <si>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194</t>
  </si>
  <si>
    <t xml:space="preserve">Департамент информатизации и развития телекоммуникационных технологий Новосибирской области </t>
  </si>
  <si>
    <t>2 02 25028 02 0000 151</t>
  </si>
  <si>
    <t>Субсидии бюджетам субъектов Российской Федерации на поддержку региональных проектов в сфере информационных технологий</t>
  </si>
  <si>
    <t>197</t>
  </si>
  <si>
    <t>Контрольное управление Новосибирской области</t>
  </si>
  <si>
    <t>198</t>
  </si>
  <si>
    <t>Управление – постоянное представительство Новосибирской области в городе Москве</t>
  </si>
  <si>
    <t>205</t>
  </si>
  <si>
    <t>Министерство юстиции Новосибирской области</t>
  </si>
  <si>
    <t>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</si>
  <si>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</si>
  <si>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210</t>
  </si>
  <si>
    <t>Министерство жилищно-коммунального хозяйства и энергетики Новосибирской области</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</si>
  <si>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</si>
  <si>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</si>
  <si>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</si>
  <si>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</si>
  <si>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2 02 25560 02 0000 151</t>
  </si>
  <si>
    <t>Субсидии бюджетам субъектов Российской Федерации на поддержку обустройства мест массового отдыха населения (городских парков)</t>
  </si>
  <si>
    <t>2 03 02030 02 0000 180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</si>
  <si>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t>
  </si>
  <si>
    <t>2 03 02040 02 0000 180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</si>
  <si>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t>
  </si>
  <si>
    <t>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</si>
  <si>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</si>
  <si>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318</t>
  </si>
  <si>
    <t>Министерство юстиции Российской Федерации (Главное управление Министерства юстиции Российской Федерации по Новосибирской области)</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</si>
  <si>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</si>
  <si>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</si>
  <si>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</si>
  <si>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Государственная пошлина за государственную регистрацию политических партий и региональных отделений политической партии</t>
  </si>
  <si>
    <t>321</t>
  </si>
  <si>
    <t>Федеральная служба государственной регистрации, кадастра и картографии (Управление Федеральной службы государственной регистрации, кадастра и картографии по Новосибирской области)</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</si>
  <si>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</si>
  <si>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</si>
  <si>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</si>
  <si>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</si>
  <si>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322</t>
  </si>
  <si>
    <t>Федеральная служба судебных приставов (Управление Федеральной службы судебных приставов по Новосибирской области)</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</si>
  <si>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</si>
  <si>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</si>
  <si>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415</t>
  </si>
  <si>
    <t>Генеральная прокуратура Российской Федерации</t>
  </si>
  <si>
    <t>710</t>
  </si>
  <si>
    <t>Управление финансов и налоговой политики администрации города Бердска</t>
  </si>
  <si>
    <t>740</t>
  </si>
  <si>
    <t>Департамент земельных и имущественных отношений мэрии города Новосибирска</t>
  </si>
  <si>
    <t>Приложение 2</t>
  </si>
  <si>
    <t>Кассовое исполнение доходов областного бюджета за 2017 год по кодам видов доходов, подвидов доходов</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</si>
  <si>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</si>
  <si>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</si>
  <si>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Кассовое исполнение за 2017 год</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</si>
  <si>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</si>
  <si>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</si>
  <si>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</si>
  <si>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</si>
  <si>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</si>
  <si>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</si>
  <si>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</si>
  <si>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</si>
  <si>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</si>
  <si>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</si>
  <si>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</si>
  <si>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</si>
  <si>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</si>
  <si>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</si>
  <si>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</si>
  <si>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</si>
  <si>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</si>
  <si>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 xml:space="preserve">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</si>
  <si>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</si>
  <si>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</si>
  <si>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</si>
  <si>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</si>
  <si>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</si>
  <si>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</si>
  <si>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</si>
  <si>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</si>
  <si>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</si>
  <si>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</si>
  <si>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</si>
  <si>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</si>
  <si>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</si>
  <si>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</si>
  <si>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</si>
  <si>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</si>
  <si>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</si>
  <si>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</si>
  <si>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</si>
  <si>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</si>
  <si>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</si>
  <si>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</si>
  <si>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</si>
  <si>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</si>
  <si>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</si>
  <si>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</si>
  <si>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</si>
  <si>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</si>
  <si>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</si>
  <si>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</si>
  <si>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</si>
  <si>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</si>
  <si>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</si>
  <si>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</si>
  <si>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</si>
  <si>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</si>
  <si>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</si>
  <si>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 xml:space="preserve">1 09 03020 00 0000 110 </t>
  </si>
  <si>
    <t>Платежи за добычу полезных ископаемых</t>
  </si>
  <si>
    <t>1 09 03080 00 0000 110</t>
  </si>
  <si>
    <t>Отчисления на воспроизводство минерально-сырьевой базы</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</si>
  <si>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</si>
  <si>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</si>
  <si>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</si>
  <si>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</si>
  <si>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</si>
  <si>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 xml:space="preserve"> 1 09 11020 02 0000110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</si>
  <si>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</si>
  <si>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</si>
  <si>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</si>
  <si>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</si>
  <si>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</si>
  <si>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</si>
  <si>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</si>
  <si>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</si>
  <si>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</si>
  <si>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</si>
  <si>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</si>
  <si>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</si>
  <si>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</si>
  <si>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</si>
  <si>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</si>
  <si>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</si>
  <si>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</si>
  <si>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</si>
  <si>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1 11 09030 00 0000 120</t>
  </si>
  <si>
    <t>Доходы от эксплуатации и использования имущества автомобильных дорог, находящихся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</si>
  <si>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</si>
  <si>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</si>
  <si>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</si>
  <si>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</si>
  <si>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</si>
  <si>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</si>
  <si>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</si>
  <si>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</si>
  <si>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</si>
  <si>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</si>
  <si>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</si>
  <si>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</si>
  <si>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</si>
  <si>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</si>
  <si>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</si>
  <si>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</si>
  <si>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</si>
  <si>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ДОХОДЫ ОТ ОКАЗАНИЯ ПЛАТНЫХ УСЛУГ (РАБОТ) И КОМПЕНСАЦИИ ЗАТРАТ ГОСУДАРСТВА</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</si>
  <si>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</si>
  <si>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</si>
  <si>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</si>
  <si>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</si>
  <si>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</si>
  <si>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</si>
  <si>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</si>
  <si>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</si>
  <si>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</si>
  <si>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</si>
  <si>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</si>
  <si>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</si>
  <si>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</si>
  <si>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</si>
  <si>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</si>
  <si>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</si>
  <si>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</si>
  <si>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</si>
  <si>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</si>
  <si>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</si>
  <si>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</si>
  <si>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</si>
  <si>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</si>
  <si>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</si>
  <si>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</si>
  <si>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</si>
  <si>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</si>
  <si>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</si>
  <si>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</si>
  <si>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</si>
  <si>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</si>
  <si>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</si>
  <si>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</si>
  <si>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</si>
  <si>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</si>
  <si>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1 16 03000 00 0000 140</t>
  </si>
  <si>
    <t>Денежные взыскания (штрафы) за нарушение законодательства о налогах и сборах</t>
  </si>
  <si>
    <t>1 16 03020 02 0000 140</t>
  </si>
  <si>
    <t>1 16 18000 00 0000 140</t>
  </si>
  <si>
    <t>Денежные взыскания (штрафы) за нарушение бюджетного законодательства Российской Федерации</t>
  </si>
  <si>
    <t>1 16 21000 00 0000 140</t>
  </si>
  <si>
    <t>Денежные взыскания (штрафы) и иные суммы, взыскиваемые с лиц, виновных в совершении преступлений, и в возмещение ущерба имуществу</t>
  </si>
  <si>
    <t>1 16 23000 00 0000 140</t>
  </si>
  <si>
    <t>Доходы от возмещения ущерба при возникновении страховых случаев</t>
  </si>
  <si>
    <t>1 16 23020 02 0000 140</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</si>
  <si>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</si>
  <si>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</si>
  <si>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</si>
  <si>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1 16 25080 00 0000 140</t>
  </si>
  <si>
    <t>Денежные взыскания (штрафы) за нарушение водного законодательства</t>
  </si>
  <si>
    <t>1 16 30000 01 0000 140</t>
  </si>
  <si>
    <t>Денежные взыскания (штрафы) за правонарушения в области дорожного движения</t>
  </si>
  <si>
    <t>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</si>
  <si>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</si>
  <si>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</si>
  <si>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</si>
  <si>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</si>
  <si>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</si>
  <si>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1 16 37000 00 0000 140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</si>
  <si>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</si>
  <si>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1 16 42000 00 0000 140</t>
  </si>
  <si>
    <t>Денежные взыскания (штрафы) за нарушение условий договоров (соглашений) о предоставлении бюджетных кредитов</t>
  </si>
  <si>
    <t>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</si>
  <si>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</si>
  <si>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1 16 90000 00 0000 140</t>
  </si>
  <si>
    <t>Прочие поступления от денежных взысканий (штрафов) и иных сумм в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</si>
  <si>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</si>
  <si>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</si>
  <si>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</si>
  <si>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</si>
  <si>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</si>
  <si>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</si>
  <si>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</si>
  <si>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</si>
  <si>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</si>
  <si>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</si>
  <si>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2 02 10000 00 0000 151 </t>
  </si>
  <si>
    <t>Дотации бюджетам бюджетной системы Российской Федерации</t>
  </si>
  <si>
    <t xml:space="preserve">2 02 20000 00 0000 151 </t>
  </si>
  <si>
    <t>Субсидии бюджетам бюджетной системы Российской Федерации (межбюджетные субсидии)</t>
  </si>
  <si>
    <t>2 02 30000 00 0000 151</t>
  </si>
  <si>
    <t>Субвенции бюджетам бюджетной системы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</si>
  <si>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</si>
  <si>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2 02 40000 00 0000 151 </t>
  </si>
  <si>
    <t>Иные межбюджетные трансферты</t>
  </si>
  <si>
    <t>2 02 90000 00 0000 151</t>
  </si>
  <si>
    <t>Прочие безвозмездные поступления от других бюджетов бюджетной системы</t>
  </si>
  <si>
    <t>2 03 00000 00 0000 000</t>
  </si>
  <si>
    <t>БЕЗВОЗМЕЗДНЫЕ ПОСТУПЛЕНИЯ ОТ ГОСУДАРСТВЕННЫХ (МУНИЦИПАЛЬНЫХ) ОРГАНИЗАЦИЙ</t>
  </si>
  <si>
    <t xml:space="preserve">2 18 00000 00 0000 000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</si>
  <si>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</si>
  <si>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2 18 00000 00 0000 151</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</si>
  <si>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</si>
  <si>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2 18 00000 00 0000 180</t>
  </si>
  <si>
    <t>Доходы бюджетов бюджетной системы Российской Федерации от возврата организациями остатков субсидий прошлых лет</t>
  </si>
  <si>
    <t xml:space="preserve">2 19 00000 00 0000 000 </t>
  </si>
  <si>
    <t>ВОЗВРАТ ОСТАТКОВ СУБСИДИЙ, СУБВЕНЦИЙ И ИНЫХ МЕЖБЮДЖЕТНЫХ ТРАНСФЕРТОВ, ИМЕЮЩИХ ЦЕЛЕВОЕ НАЗНАЧЕНИЕ, ПРОШЛЫХ ЛЕТ</t>
  </si>
  <si>
    <t>ВСЕГО ДОХОДОВ</t>
  </si>
  <si>
    <t>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</si>
</sst>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Red]\-#,##0.0;0.0"/>
    <numFmt numFmtId="166" formatCode="000"/>
    <numFmt numFmtId="167" formatCode="0.0"/>
    <numFmt numFmtId="168" formatCode="#,##0.0_ ;[Red]\-#,##0.0\ "/>
    <numFmt numFmtId="169" formatCode="000\ \0\ \00\ \00000\ \00\ \0000\ \000"/>
  </numFmts>
  <fonts count="15" x14ac:knownFonts="1">
    <font>
      <sz val="11"/>
      <color theme="1"/>
      <name val="Calibri"/>
      <family val="2"/>
      <charset val="204"/>
      <scheme val="minor"/>
    </font>
    <font>
      <sz val="12"/>
      <color theme="1"/>
      <name val="Times New Roman"/>
      <family val="1"/>
      <charset val="204"/>
    </font>
    <font>
      <sz val="12"/>
      <name val="Times New Roman"/>
      <family val="1"/>
      <charset val="204"/>
    </font>
    <font>
      <b/>
      <sz val="12"/>
      <name val="Times New Roman"/>
      <family val="1"/>
      <charset val="204"/>
    </font>
    <font>
      <b/>
      <sz val="12"/>
      <color theme="1"/>
      <name val="Times New Roman"/>
      <family val="1"/>
      <charset val="204"/>
    </font>
    <font>
      <sz val="10"/>
      <name val="Arial"/>
      <family val="2"/>
      <charset val="204"/>
    </font>
    <font>
      <sz val="12"/>
      <name val="Arial"/>
      <family val="2"/>
      <charset val="204"/>
    </font>
    <font>
      <sz val="12"/>
      <name val="Times New Roman Cyr"/>
      <family val="1"/>
      <charset val="204"/>
    </font>
    <font>
      <sz val="8"/>
      <name val="Arial"/>
      <family val="2"/>
      <charset val="204"/>
    </font>
    <font>
      <sz val="10"/>
      <name val="Times New Roman"/>
      <family val="1"/>
      <charset val="204"/>
    </font>
    <font>
      <b/>
      <sz val="10"/>
      <name val="Times New Roman"/>
      <family val="1"/>
      <charset val="204"/>
    </font>
    <font>
      <b/>
      <sz val="10"/>
      <color indexed="8"/>
      <name val="Times New Roman"/>
      <family val="1"/>
      <charset val="204"/>
    </font>
    <font>
      <b/>
      <sz val="10"/>
      <name val="Arial"/>
      <family val="2"/>
      <charset val="204"/>
    </font>
    <font>
      <sz val="10"/>
      <color indexed="8"/>
      <name val="Times New Roman"/>
      <family val="1"/>
      <charset val="204"/>
    </font>
    <font>
      <b/>
      <sz val="10"/>
      <name val="Times New Roman Cyr"/>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5" fillId="0" borderId="0"/>
    <xf numFmtId="0" fontId="5" fillId="0" borderId="0"/>
    <xf numFmtId="0" fontId="5" fillId="0" borderId="0"/>
    <xf numFmtId="0" fontId="5" fillId="0" borderId="0"/>
  </cellStyleXfs>
  <cellXfs count="93">
    <xf numFmtId="0" fontId="0" fillId="0" borderId="0" xfId="0"/>
    <xf numFmtId="0" fontId="1" fillId="0" borderId="0" xfId="0" applyFont="1"/>
    <xf numFmtId="49" fontId="2" fillId="0" borderId="0" xfId="0" applyNumberFormat="1" applyFont="1" applyFill="1"/>
    <xf numFmtId="0" fontId="2" fillId="0" borderId="0" xfId="0" applyFont="1" applyFill="1" applyAlignment="1">
      <alignment vertical="top"/>
    </xf>
    <xf numFmtId="0" fontId="2" fillId="0" borderId="0" xfId="0" applyFont="1" applyFill="1" applyAlignment="1">
      <alignment wrapText="1"/>
    </xf>
    <xf numFmtId="164" fontId="1" fillId="0" borderId="0" xfId="0" applyNumberFormat="1" applyFont="1" applyAlignment="1">
      <alignment horizontal="center"/>
    </xf>
    <xf numFmtId="0" fontId="3" fillId="0" borderId="0" xfId="0" applyFont="1" applyFill="1" applyBorder="1" applyAlignment="1">
      <alignment horizontal="center" vertical="center" wrapText="1"/>
    </xf>
    <xf numFmtId="0" fontId="2" fillId="0" borderId="0" xfId="0" applyFont="1" applyFill="1" applyBorder="1" applyAlignment="1">
      <alignment horizontal="right" wrapText="1"/>
    </xf>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1" fillId="0" borderId="1" xfId="0" applyFont="1" applyBorder="1"/>
    <xf numFmtId="49" fontId="4" fillId="0" borderId="1" xfId="0" applyNumberFormat="1" applyFont="1" applyBorder="1" applyAlignment="1">
      <alignment horizontal="left" vertical="center" wrapText="1"/>
    </xf>
    <xf numFmtId="164" fontId="3" fillId="0"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2" fillId="0" borderId="1" xfId="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164"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0" fontId="2" fillId="0" borderId="1" xfId="2" applyNumberFormat="1" applyFont="1" applyFill="1" applyBorder="1" applyAlignment="1" applyProtection="1">
      <alignment horizontal="left" vertical="center" wrapText="1"/>
      <protection hidden="1"/>
    </xf>
    <xf numFmtId="164" fontId="4" fillId="0" borderId="1" xfId="0" applyNumberFormat="1" applyFont="1" applyBorder="1" applyAlignment="1">
      <alignment horizontal="center" vertical="center"/>
    </xf>
    <xf numFmtId="165" fontId="2" fillId="0" borderId="1" xfId="2"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left" vertical="center" wrapText="1"/>
      <protection hidden="1"/>
    </xf>
    <xf numFmtId="0" fontId="4" fillId="0" borderId="0" xfId="0" applyFont="1"/>
    <xf numFmtId="0" fontId="2" fillId="0" borderId="1" xfId="1" applyNumberFormat="1" applyFont="1" applyFill="1" applyBorder="1" applyAlignment="1" applyProtection="1">
      <alignment horizontal="left" vertical="center" wrapText="1"/>
      <protection hidden="1"/>
    </xf>
    <xf numFmtId="165" fontId="2" fillId="0" borderId="1" xfId="1" applyNumberFormat="1" applyFont="1" applyFill="1" applyBorder="1" applyAlignment="1" applyProtection="1">
      <alignment horizontal="center" vertical="center"/>
      <protection hidden="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xf>
    <xf numFmtId="0" fontId="4" fillId="0" borderId="0" xfId="0" applyFont="1" applyFill="1"/>
    <xf numFmtId="0" fontId="4" fillId="0" borderId="1" xfId="0" applyFont="1" applyBorder="1" applyAlignment="1">
      <alignment vertical="center" wrapText="1"/>
    </xf>
    <xf numFmtId="166" fontId="2" fillId="0" borderId="1" xfId="1" applyNumberFormat="1" applyFont="1" applyFill="1" applyBorder="1" applyAlignment="1" applyProtection="1">
      <alignment horizontal="center" vertical="center" wrapText="1"/>
      <protection hidden="1"/>
    </xf>
    <xf numFmtId="0" fontId="1" fillId="0" borderId="1" xfId="0" applyFont="1" applyFill="1" applyBorder="1" applyAlignment="1">
      <alignment vertical="center" wrapText="1"/>
    </xf>
    <xf numFmtId="164" fontId="1" fillId="0" borderId="1" xfId="0" applyNumberFormat="1" applyFont="1" applyFill="1" applyBorder="1" applyAlignment="1">
      <alignment horizontal="center" vertical="center"/>
    </xf>
    <xf numFmtId="0" fontId="3" fillId="0" borderId="1" xfId="1" applyNumberFormat="1" applyFont="1" applyFill="1" applyBorder="1" applyAlignment="1" applyProtection="1">
      <alignment horizontal="justify" vertical="center" wrapText="1"/>
      <protection hidden="1"/>
    </xf>
    <xf numFmtId="0" fontId="3" fillId="0" borderId="1" xfId="1" applyFont="1" applyFill="1" applyBorder="1" applyAlignment="1" applyProtection="1">
      <alignment horizontal="left" vertical="center" wrapText="1"/>
      <protection hidden="1"/>
    </xf>
    <xf numFmtId="0" fontId="6" fillId="0" borderId="0" xfId="1" applyFont="1"/>
    <xf numFmtId="0" fontId="6" fillId="0" borderId="0" xfId="1" applyNumberFormat="1" applyFont="1" applyFill="1" applyAlignment="1" applyProtection="1">
      <protection hidden="1"/>
    </xf>
    <xf numFmtId="0" fontId="6" fillId="0" borderId="0" xfId="1" applyNumberFormat="1" applyFont="1" applyFill="1" applyBorder="1" applyAlignment="1" applyProtection="1">
      <protection hidden="1"/>
    </xf>
    <xf numFmtId="0" fontId="7" fillId="0" borderId="0" xfId="0" applyFont="1" applyFill="1" applyBorder="1" applyAlignment="1">
      <alignment horizontal="right" vertical="top" wrapText="1"/>
    </xf>
    <xf numFmtId="0" fontId="5" fillId="0" borderId="0" xfId="1" applyNumberFormat="1" applyFont="1" applyFill="1" applyAlignment="1" applyProtection="1">
      <protection hidden="1"/>
    </xf>
    <xf numFmtId="0" fontId="5" fillId="0" borderId="0" xfId="1" applyProtection="1">
      <protection hidden="1"/>
    </xf>
    <xf numFmtId="0" fontId="5" fillId="0" borderId="0" xfId="1"/>
    <xf numFmtId="0" fontId="7" fillId="0" borderId="0" xfId="0" applyFont="1" applyFill="1" applyAlignment="1">
      <alignment horizontal="right" vertical="top" wrapText="1"/>
    </xf>
    <xf numFmtId="0" fontId="8" fillId="0" borderId="0" xfId="1" applyNumberFormat="1" applyFont="1" applyFill="1" applyAlignment="1" applyProtection="1">
      <protection hidden="1"/>
    </xf>
    <xf numFmtId="0" fontId="9" fillId="0" borderId="0" xfId="1" applyFont="1" applyAlignment="1" applyProtection="1">
      <alignment horizontal="right"/>
      <protection hidden="1"/>
    </xf>
    <xf numFmtId="0" fontId="10" fillId="2"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1" applyFont="1" applyBorder="1" applyAlignment="1">
      <alignment horizontal="center" vertical="center"/>
    </xf>
    <xf numFmtId="0" fontId="11" fillId="3" borderId="1" xfId="0" applyFont="1" applyFill="1" applyBorder="1" applyAlignment="1">
      <alignment horizontal="justify" vertical="top" wrapText="1"/>
    </xf>
    <xf numFmtId="164" fontId="10" fillId="0" borderId="1" xfId="1" applyNumberFormat="1" applyFont="1" applyFill="1" applyBorder="1" applyAlignment="1">
      <alignment horizontal="center" vertical="center"/>
    </xf>
    <xf numFmtId="0" fontId="12" fillId="0" borderId="0" xfId="1" applyFont="1" applyAlignment="1"/>
    <xf numFmtId="164" fontId="10" fillId="0" borderId="1" xfId="1" applyNumberFormat="1" applyFont="1" applyBorder="1" applyAlignment="1">
      <alignment horizontal="center" vertical="center"/>
    </xf>
    <xf numFmtId="0" fontId="13" fillId="3" borderId="1" xfId="0" applyFont="1" applyFill="1" applyBorder="1" applyAlignment="1">
      <alignment horizontal="justify" vertical="top" wrapText="1"/>
    </xf>
    <xf numFmtId="164" fontId="9" fillId="0" borderId="1" xfId="1" applyNumberFormat="1" applyFont="1" applyBorder="1" applyAlignment="1">
      <alignment horizontal="center" vertical="center"/>
    </xf>
    <xf numFmtId="0" fontId="5" fillId="0" borderId="0" xfId="1" applyAlignment="1"/>
    <xf numFmtId="0" fontId="9" fillId="0" borderId="1" xfId="1" applyNumberFormat="1" applyFont="1" applyFill="1" applyBorder="1" applyAlignment="1" applyProtection="1">
      <alignment horizontal="justify" vertical="top" wrapText="1"/>
      <protection hidden="1"/>
    </xf>
    <xf numFmtId="0" fontId="9" fillId="0" borderId="1" xfId="1" applyNumberFormat="1" applyFont="1" applyFill="1" applyBorder="1" applyAlignment="1" applyProtection="1">
      <alignment horizontal="left" vertical="top" wrapText="1"/>
      <protection hidden="1"/>
    </xf>
    <xf numFmtId="164" fontId="9" fillId="0" borderId="1" xfId="1" applyNumberFormat="1" applyFont="1" applyFill="1" applyBorder="1" applyAlignment="1">
      <alignment horizontal="center" vertical="center"/>
    </xf>
    <xf numFmtId="0" fontId="11" fillId="0" borderId="1" xfId="0" applyFont="1" applyFill="1" applyBorder="1" applyAlignment="1">
      <alignment horizontal="justify" vertical="top" wrapText="1"/>
    </xf>
    <xf numFmtId="167" fontId="5" fillId="0" borderId="0" xfId="1" applyNumberFormat="1" applyAlignment="1"/>
    <xf numFmtId="0" fontId="10" fillId="0" borderId="1" xfId="1" applyNumberFormat="1" applyFont="1" applyFill="1" applyBorder="1" applyAlignment="1" applyProtection="1">
      <alignment horizontal="justify" vertical="top" wrapText="1"/>
      <protection hidden="1"/>
    </xf>
    <xf numFmtId="0" fontId="5" fillId="0" borderId="0" xfId="1" applyFill="1" applyAlignment="1"/>
    <xf numFmtId="0" fontId="13" fillId="0" borderId="1" xfId="0" applyFont="1" applyFill="1" applyBorder="1" applyAlignment="1">
      <alignment horizontal="justify" vertical="top" wrapText="1"/>
    </xf>
    <xf numFmtId="0" fontId="13" fillId="3" borderId="1" xfId="0" applyFont="1" applyFill="1" applyBorder="1" applyAlignment="1">
      <alignment horizontal="justify" vertical="center" wrapText="1"/>
    </xf>
    <xf numFmtId="0" fontId="12" fillId="3" borderId="0" xfId="1" applyFont="1" applyFill="1" applyAlignment="1"/>
    <xf numFmtId="0" fontId="12" fillId="4" borderId="0" xfId="1" applyFont="1" applyFill="1" applyAlignment="1"/>
    <xf numFmtId="0" fontId="5" fillId="0" borderId="0" xfId="1" applyFont="1" applyAlignment="1"/>
    <xf numFmtId="0" fontId="13" fillId="3" borderId="2" xfId="0" applyFont="1" applyFill="1" applyBorder="1" applyAlignment="1">
      <alignment horizontal="justify" vertical="top" wrapText="1"/>
    </xf>
    <xf numFmtId="164" fontId="9" fillId="0" borderId="2" xfId="1" applyNumberFormat="1" applyFont="1" applyFill="1" applyBorder="1" applyAlignment="1">
      <alignment horizontal="center" vertical="center"/>
    </xf>
    <xf numFmtId="0" fontId="10" fillId="3" borderId="1" xfId="0" applyFont="1" applyFill="1" applyBorder="1" applyAlignment="1">
      <alignment horizontal="justify" vertical="top" wrapText="1"/>
    </xf>
    <xf numFmtId="0" fontId="9" fillId="3" borderId="1" xfId="0" applyFont="1" applyFill="1" applyBorder="1" applyAlignment="1">
      <alignment horizontal="justify" vertical="top" wrapText="1"/>
    </xf>
    <xf numFmtId="0" fontId="10" fillId="0" borderId="1" xfId="1" applyNumberFormat="1" applyFont="1" applyFill="1" applyBorder="1" applyAlignment="1" applyProtection="1">
      <alignment horizontal="left" vertical="top" wrapText="1"/>
      <protection hidden="1"/>
    </xf>
    <xf numFmtId="0" fontId="9" fillId="3" borderId="1" xfId="4" applyNumberFormat="1" applyFont="1" applyFill="1" applyBorder="1" applyAlignment="1" applyProtection="1">
      <alignment horizontal="center" vertical="top" wrapText="1"/>
      <protection hidden="1"/>
    </xf>
    <xf numFmtId="0" fontId="10" fillId="3" borderId="1" xfId="4" applyNumberFormat="1" applyFont="1" applyFill="1" applyBorder="1" applyAlignment="1" applyProtection="1">
      <alignment vertical="top" wrapText="1"/>
      <protection hidden="1"/>
    </xf>
    <xf numFmtId="168" fontId="10" fillId="3" borderId="1" xfId="0" applyNumberFormat="1" applyFont="1" applyFill="1" applyBorder="1" applyAlignment="1">
      <alignment horizontal="center" vertical="center" wrapText="1"/>
    </xf>
    <xf numFmtId="165" fontId="10" fillId="3" borderId="1" xfId="4" applyNumberFormat="1" applyFont="1" applyFill="1" applyBorder="1" applyAlignment="1" applyProtection="1">
      <protection hidden="1"/>
    </xf>
    <xf numFmtId="169" fontId="9" fillId="3" borderId="1" xfId="4" applyNumberFormat="1" applyFont="1" applyFill="1" applyBorder="1" applyAlignment="1" applyProtection="1">
      <alignment horizontal="center" vertical="center"/>
      <protection hidden="1"/>
    </xf>
    <xf numFmtId="0" fontId="9" fillId="3" borderId="1" xfId="4" applyNumberFormat="1" applyFont="1" applyFill="1" applyBorder="1" applyAlignment="1" applyProtection="1">
      <alignment horizontal="left" vertical="top" wrapText="1"/>
      <protection hidden="1"/>
    </xf>
    <xf numFmtId="165" fontId="9" fillId="3" borderId="1" xfId="4" applyNumberFormat="1" applyFont="1" applyFill="1" applyBorder="1" applyAlignment="1" applyProtection="1">
      <protection hidden="1"/>
    </xf>
    <xf numFmtId="0" fontId="10" fillId="0" borderId="0" xfId="1" applyFont="1" applyAlignment="1">
      <alignment wrapText="1"/>
    </xf>
    <xf numFmtId="0" fontId="10" fillId="3" borderId="1" xfId="4" applyNumberFormat="1" applyFont="1" applyFill="1" applyBorder="1" applyAlignment="1" applyProtection="1">
      <alignment horizontal="left" vertical="top" wrapText="1"/>
      <protection hidden="1"/>
    </xf>
    <xf numFmtId="0" fontId="10" fillId="0" borderId="1" xfId="1" applyNumberFormat="1" applyFont="1" applyFill="1" applyBorder="1" applyAlignment="1" applyProtection="1">
      <alignment vertical="center"/>
      <protection hidden="1"/>
    </xf>
    <xf numFmtId="0" fontId="14" fillId="0" borderId="1" xfId="0" applyFont="1" applyFill="1" applyBorder="1" applyAlignment="1">
      <alignment vertical="center" wrapText="1"/>
    </xf>
    <xf numFmtId="164" fontId="10" fillId="0" borderId="1" xfId="1" applyNumberFormat="1" applyFont="1" applyBorder="1" applyAlignment="1">
      <alignment vertical="center"/>
    </xf>
    <xf numFmtId="49" fontId="1" fillId="0" borderId="1" xfId="0" applyNumberFormat="1" applyFont="1" applyBorder="1" applyAlignment="1">
      <alignment horizontal="center" vertical="top" wrapText="1"/>
    </xf>
    <xf numFmtId="0" fontId="2" fillId="2" borderId="1" xfId="0" applyFont="1" applyFill="1" applyBorder="1" applyAlignment="1">
      <alignment horizontal="center" vertical="center" wrapText="1"/>
    </xf>
    <xf numFmtId="0" fontId="1" fillId="0" borderId="0" xfId="0" applyFont="1" applyAlignment="1">
      <alignment horizontal="center"/>
    </xf>
    <xf numFmtId="0" fontId="2" fillId="0" borderId="0" xfId="0" applyFont="1" applyFill="1" applyAlignment="1">
      <alignment horizontal="right" vertical="top" wrapText="1"/>
    </xf>
    <xf numFmtId="0" fontId="3" fillId="0" borderId="0" xfId="0" applyFont="1" applyFill="1" applyBorder="1" applyAlignment="1">
      <alignment horizontal="center" vertical="center" wrapText="1"/>
    </xf>
    <xf numFmtId="0" fontId="1" fillId="0" borderId="0" xfId="0" applyFont="1" applyAlignment="1"/>
    <xf numFmtId="0" fontId="7" fillId="0" borderId="0" xfId="0" applyFont="1" applyFill="1" applyAlignment="1">
      <alignment horizontal="right" vertical="top" wrapText="1"/>
    </xf>
    <xf numFmtId="0" fontId="7" fillId="0" borderId="0" xfId="0" applyFont="1" applyFill="1" applyBorder="1" applyAlignment="1">
      <alignment horizontal="right" vertical="top" wrapText="1"/>
    </xf>
    <xf numFmtId="0" fontId="2" fillId="0" borderId="0" xfId="3" applyNumberFormat="1" applyFont="1" applyFill="1" applyBorder="1" applyAlignment="1" applyProtection="1">
      <alignment horizontal="center" vertical="center" wrapText="1"/>
      <protection hidden="1"/>
    </xf>
  </cellXfs>
  <cellStyles count="5">
    <cellStyle name="Обычный" xfId="0" builtinId="0"/>
    <cellStyle name="Обычный 2" xfId="1"/>
    <cellStyle name="Обычный 2 3" xfId="2"/>
    <cellStyle name="Обычный 2 4" xfId="4"/>
    <cellStyle name="Обычный_tmp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1"/>
  <sheetViews>
    <sheetView tabSelected="1" zoomScale="85" zoomScaleNormal="85" workbookViewId="0">
      <selection activeCell="G397" sqref="G397"/>
    </sheetView>
  </sheetViews>
  <sheetFormatPr defaultRowHeight="15.75" x14ac:dyDescent="0.25"/>
  <cols>
    <col min="1" max="1" width="17.140625" style="1" customWidth="1"/>
    <col min="2" max="2" width="24.85546875" style="1" customWidth="1"/>
    <col min="3" max="3" width="47.42578125" style="1" customWidth="1"/>
    <col min="4" max="4" width="16.140625" style="5" customWidth="1"/>
    <col min="5" max="16384" width="9.140625" style="1"/>
  </cols>
  <sheetData>
    <row r="1" spans="1:4" customFormat="1" x14ac:dyDescent="0.25">
      <c r="A1" s="1"/>
      <c r="B1" s="1"/>
      <c r="C1" s="87" t="s">
        <v>0</v>
      </c>
      <c r="D1" s="87"/>
    </row>
    <row r="2" spans="1:4" customFormat="1" x14ac:dyDescent="0.25">
      <c r="A2" s="2"/>
      <c r="B2" s="3"/>
      <c r="C2" s="87" t="s">
        <v>1</v>
      </c>
      <c r="D2" s="87"/>
    </row>
    <row r="3" spans="1:4" customFormat="1" x14ac:dyDescent="0.25">
      <c r="A3" s="2"/>
      <c r="B3" s="3"/>
      <c r="C3" s="87" t="s">
        <v>2</v>
      </c>
      <c r="D3" s="87"/>
    </row>
    <row r="4" spans="1:4" customFormat="1" x14ac:dyDescent="0.25">
      <c r="A4" s="2"/>
      <c r="B4" s="3"/>
      <c r="C4" s="87" t="s">
        <v>3</v>
      </c>
      <c r="D4" s="87"/>
    </row>
    <row r="5" spans="1:4" customFormat="1" x14ac:dyDescent="0.25">
      <c r="A5" s="2"/>
      <c r="B5" s="3"/>
      <c r="C5" s="4"/>
      <c r="D5" s="5"/>
    </row>
    <row r="6" spans="1:4" customFormat="1" ht="31.5" customHeight="1" x14ac:dyDescent="0.25">
      <c r="A6" s="88" t="s">
        <v>4</v>
      </c>
      <c r="B6" s="88"/>
      <c r="C6" s="88"/>
      <c r="D6" s="89"/>
    </row>
    <row r="7" spans="1:4" customFormat="1" x14ac:dyDescent="0.25">
      <c r="A7" s="6"/>
      <c r="B7" s="6"/>
      <c r="C7" s="6"/>
      <c r="D7" s="7" t="s">
        <v>5</v>
      </c>
    </row>
    <row r="8" spans="1:4" customFormat="1" x14ac:dyDescent="0.25">
      <c r="A8" s="6"/>
      <c r="B8" s="6"/>
      <c r="C8" s="6"/>
      <c r="D8" s="7"/>
    </row>
    <row r="9" spans="1:4" customFormat="1" ht="15" customHeight="1" x14ac:dyDescent="0.25">
      <c r="A9" s="84" t="s">
        <v>6</v>
      </c>
      <c r="B9" s="84"/>
      <c r="C9" s="85" t="s">
        <v>7</v>
      </c>
      <c r="D9" s="85" t="s">
        <v>8</v>
      </c>
    </row>
    <row r="10" spans="1:4" ht="49.5" customHeight="1" x14ac:dyDescent="0.25">
      <c r="A10" s="8" t="s">
        <v>9</v>
      </c>
      <c r="B10" s="9" t="s">
        <v>10</v>
      </c>
      <c r="C10" s="85"/>
      <c r="D10" s="85"/>
    </row>
    <row r="11" spans="1:4" customFormat="1" x14ac:dyDescent="0.25">
      <c r="A11" s="10"/>
      <c r="B11" s="10"/>
      <c r="C11" s="11" t="s">
        <v>11</v>
      </c>
      <c r="D11" s="12">
        <f>D12+D17+D25+D33+D49+D54+D60+D66+D68+D70+D85+D96+D102+D106+D112+D117+D120+D123+D133+D139+D151+D166+D173+D175+D178+D186+D195+D214+D216+D219+D245+D248+D253+D256+D273+D275+D277+D290+D339+D341+D344+D352+D357+D365+D369+D374+D386+D389+D392+D394+D396+D398</f>
        <v>124672017.7</v>
      </c>
    </row>
    <row r="12" spans="1:4" ht="31.5" x14ac:dyDescent="0.25">
      <c r="A12" s="13" t="s">
        <v>12</v>
      </c>
      <c r="B12" s="14"/>
      <c r="C12" s="11" t="s">
        <v>13</v>
      </c>
      <c r="D12" s="12">
        <f>SUM(D13:D16)</f>
        <v>3931.9</v>
      </c>
    </row>
    <row r="13" spans="1:4" ht="31.5" x14ac:dyDescent="0.25">
      <c r="A13" s="15" t="s">
        <v>12</v>
      </c>
      <c r="B13" s="15" t="s">
        <v>14</v>
      </c>
      <c r="C13" s="16" t="s">
        <v>15</v>
      </c>
      <c r="D13" s="17">
        <v>73</v>
      </c>
    </row>
    <row r="14" spans="1:4" ht="63" x14ac:dyDescent="0.25">
      <c r="A14" s="15" t="s">
        <v>12</v>
      </c>
      <c r="B14" s="15" t="s">
        <v>16</v>
      </c>
      <c r="C14" s="16" t="s">
        <v>17</v>
      </c>
      <c r="D14" s="17">
        <v>2.4</v>
      </c>
    </row>
    <row r="15" spans="1:4" ht="78.75" x14ac:dyDescent="0.25">
      <c r="A15" s="18" t="s">
        <v>12</v>
      </c>
      <c r="B15" s="15" t="s">
        <v>18</v>
      </c>
      <c r="C15" s="19" t="s">
        <v>19</v>
      </c>
      <c r="D15" s="17">
        <v>3872.5</v>
      </c>
    </row>
    <row r="16" spans="1:4" ht="78.75" x14ac:dyDescent="0.25">
      <c r="A16" s="18" t="s">
        <v>12</v>
      </c>
      <c r="B16" s="15" t="s">
        <v>20</v>
      </c>
      <c r="C16" s="19" t="s">
        <v>21</v>
      </c>
      <c r="D16" s="17">
        <v>-16</v>
      </c>
    </row>
    <row r="17" spans="1:4" ht="47.25" x14ac:dyDescent="0.25">
      <c r="A17" s="13" t="s">
        <v>22</v>
      </c>
      <c r="B17" s="15"/>
      <c r="C17" s="11" t="s">
        <v>23</v>
      </c>
      <c r="D17" s="20">
        <f>SUM(D18:D24)</f>
        <v>113154.29999999999</v>
      </c>
    </row>
    <row r="18" spans="1:4" ht="94.5" x14ac:dyDescent="0.25">
      <c r="A18" s="15" t="s">
        <v>22</v>
      </c>
      <c r="B18" s="15" t="s">
        <v>24</v>
      </c>
      <c r="C18" s="16" t="s">
        <v>25</v>
      </c>
      <c r="D18" s="17">
        <v>1120</v>
      </c>
    </row>
    <row r="19" spans="1:4" ht="47.25" x14ac:dyDescent="0.25">
      <c r="A19" s="15" t="s">
        <v>22</v>
      </c>
      <c r="B19" s="15" t="s">
        <v>26</v>
      </c>
      <c r="C19" s="16" t="s">
        <v>27</v>
      </c>
      <c r="D19" s="17">
        <v>65313.4</v>
      </c>
    </row>
    <row r="20" spans="1:4" ht="31.5" x14ac:dyDescent="0.25">
      <c r="A20" s="15" t="s">
        <v>22</v>
      </c>
      <c r="B20" s="15" t="s">
        <v>14</v>
      </c>
      <c r="C20" s="16" t="s">
        <v>15</v>
      </c>
      <c r="D20" s="17">
        <v>4836.1000000000004</v>
      </c>
    </row>
    <row r="21" spans="1:4" ht="110.25" x14ac:dyDescent="0.25">
      <c r="A21" s="15" t="s">
        <v>22</v>
      </c>
      <c r="B21" s="15" t="s">
        <v>28</v>
      </c>
      <c r="C21" s="16" t="s">
        <v>29</v>
      </c>
      <c r="D21" s="17">
        <v>349.2</v>
      </c>
    </row>
    <row r="22" spans="1:4" ht="63" x14ac:dyDescent="0.25">
      <c r="A22" s="15" t="s">
        <v>22</v>
      </c>
      <c r="B22" s="15" t="s">
        <v>16</v>
      </c>
      <c r="C22" s="16" t="s">
        <v>17</v>
      </c>
      <c r="D22" s="17">
        <v>18953.7</v>
      </c>
    </row>
    <row r="23" spans="1:4" ht="78.75" x14ac:dyDescent="0.25">
      <c r="A23" s="18" t="s">
        <v>22</v>
      </c>
      <c r="B23" s="15" t="s">
        <v>30</v>
      </c>
      <c r="C23" s="19" t="s">
        <v>31</v>
      </c>
      <c r="D23" s="21">
        <v>21204.5</v>
      </c>
    </row>
    <row r="24" spans="1:4" ht="78.75" x14ac:dyDescent="0.25">
      <c r="A24" s="18" t="s">
        <v>22</v>
      </c>
      <c r="B24" s="15" t="s">
        <v>18</v>
      </c>
      <c r="C24" s="19" t="s">
        <v>19</v>
      </c>
      <c r="D24" s="21">
        <v>1377.4</v>
      </c>
    </row>
    <row r="25" spans="1:4" ht="47.25" x14ac:dyDescent="0.25">
      <c r="A25" s="13" t="s">
        <v>32</v>
      </c>
      <c r="B25" s="15"/>
      <c r="C25" s="11" t="s">
        <v>33</v>
      </c>
      <c r="D25" s="20">
        <f>SUM(D26:D32)</f>
        <v>230858.40000000002</v>
      </c>
    </row>
    <row r="26" spans="1:4" ht="94.5" x14ac:dyDescent="0.25">
      <c r="A26" s="15" t="s">
        <v>32</v>
      </c>
      <c r="B26" s="15" t="s">
        <v>34</v>
      </c>
      <c r="C26" s="16" t="s">
        <v>35</v>
      </c>
      <c r="D26" s="17">
        <v>64182.5</v>
      </c>
    </row>
    <row r="27" spans="1:4" ht="31.5" x14ac:dyDescent="0.25">
      <c r="A27" s="15" t="s">
        <v>32</v>
      </c>
      <c r="B27" s="15" t="s">
        <v>14</v>
      </c>
      <c r="C27" s="16" t="s">
        <v>15</v>
      </c>
      <c r="D27" s="17">
        <v>20338.3</v>
      </c>
    </row>
    <row r="28" spans="1:4" ht="94.5" x14ac:dyDescent="0.25">
      <c r="A28" s="15" t="s">
        <v>32</v>
      </c>
      <c r="B28" s="15" t="s">
        <v>36</v>
      </c>
      <c r="C28" s="16" t="s">
        <v>37</v>
      </c>
      <c r="D28" s="17">
        <v>315</v>
      </c>
    </row>
    <row r="29" spans="1:4" ht="110.25" x14ac:dyDescent="0.25">
      <c r="A29" s="18" t="s">
        <v>32</v>
      </c>
      <c r="B29" s="15" t="s">
        <v>38</v>
      </c>
      <c r="C29" s="19" t="s">
        <v>39</v>
      </c>
      <c r="D29" s="21">
        <v>143707.1</v>
      </c>
    </row>
    <row r="30" spans="1:4" ht="94.5" x14ac:dyDescent="0.25">
      <c r="A30" s="18" t="s">
        <v>32</v>
      </c>
      <c r="B30" s="15" t="s">
        <v>40</v>
      </c>
      <c r="C30" s="19" t="s">
        <v>41</v>
      </c>
      <c r="D30" s="21">
        <v>2500</v>
      </c>
    </row>
    <row r="31" spans="1:4" ht="94.5" x14ac:dyDescent="0.25">
      <c r="A31" s="18" t="s">
        <v>32</v>
      </c>
      <c r="B31" s="15" t="s">
        <v>42</v>
      </c>
      <c r="C31" s="19" t="s">
        <v>43</v>
      </c>
      <c r="D31" s="21">
        <v>1459</v>
      </c>
    </row>
    <row r="32" spans="1:4" ht="78.75" x14ac:dyDescent="0.25">
      <c r="A32" s="18" t="s">
        <v>32</v>
      </c>
      <c r="B32" s="15" t="s">
        <v>44</v>
      </c>
      <c r="C32" s="19" t="s">
        <v>45</v>
      </c>
      <c r="D32" s="21">
        <v>-1643.5</v>
      </c>
    </row>
    <row r="33" spans="1:4" s="23" customFormat="1" ht="31.5" x14ac:dyDescent="0.25">
      <c r="A33" s="13" t="s">
        <v>46</v>
      </c>
      <c r="B33" s="15"/>
      <c r="C33" s="22" t="s">
        <v>47</v>
      </c>
      <c r="D33" s="20">
        <f>SUM(D34:D48)</f>
        <v>2480260.3999999994</v>
      </c>
    </row>
    <row r="34" spans="1:4" ht="31.5" x14ac:dyDescent="0.25">
      <c r="A34" s="15" t="s">
        <v>46</v>
      </c>
      <c r="B34" s="15" t="s">
        <v>14</v>
      </c>
      <c r="C34" s="16" t="s">
        <v>15</v>
      </c>
      <c r="D34" s="17">
        <v>26359.9</v>
      </c>
    </row>
    <row r="35" spans="1:4" ht="47.25" x14ac:dyDescent="0.25">
      <c r="A35" s="18" t="s">
        <v>46</v>
      </c>
      <c r="B35" s="15" t="s">
        <v>48</v>
      </c>
      <c r="C35" s="19" t="s">
        <v>49</v>
      </c>
      <c r="D35" s="21">
        <v>49741.2</v>
      </c>
    </row>
    <row r="36" spans="1:4" ht="78.75" x14ac:dyDescent="0.25">
      <c r="A36" s="18" t="s">
        <v>46</v>
      </c>
      <c r="B36" s="15" t="s">
        <v>50</v>
      </c>
      <c r="C36" s="19" t="s">
        <v>51</v>
      </c>
      <c r="D36" s="21">
        <v>40070.699999999997</v>
      </c>
    </row>
    <row r="37" spans="1:4" ht="78.75" x14ac:dyDescent="0.25">
      <c r="A37" s="18" t="s">
        <v>46</v>
      </c>
      <c r="B37" s="15" t="s">
        <v>52</v>
      </c>
      <c r="C37" s="19" t="s">
        <v>53</v>
      </c>
      <c r="D37" s="21">
        <v>416671.6</v>
      </c>
    </row>
    <row r="38" spans="1:4" ht="47.25" x14ac:dyDescent="0.25">
      <c r="A38" s="18" t="s">
        <v>46</v>
      </c>
      <c r="B38" s="15" t="s">
        <v>54</v>
      </c>
      <c r="C38" s="19" t="s">
        <v>55</v>
      </c>
      <c r="D38" s="21">
        <v>198518.7</v>
      </c>
    </row>
    <row r="39" spans="1:4" ht="78.75" x14ac:dyDescent="0.25">
      <c r="A39" s="18" t="s">
        <v>46</v>
      </c>
      <c r="B39" s="15" t="s">
        <v>56</v>
      </c>
      <c r="C39" s="19" t="s">
        <v>57</v>
      </c>
      <c r="D39" s="21">
        <v>477962.8</v>
      </c>
    </row>
    <row r="40" spans="1:4" ht="63" x14ac:dyDescent="0.25">
      <c r="A40" s="18" t="s">
        <v>46</v>
      </c>
      <c r="B40" s="15" t="s">
        <v>58</v>
      </c>
      <c r="C40" s="19" t="s">
        <v>59</v>
      </c>
      <c r="D40" s="21">
        <v>405629.7</v>
      </c>
    </row>
    <row r="41" spans="1:4" ht="94.5" x14ac:dyDescent="0.25">
      <c r="A41" s="18" t="s">
        <v>46</v>
      </c>
      <c r="B41" s="15" t="s">
        <v>60</v>
      </c>
      <c r="C41" s="19" t="s">
        <v>61</v>
      </c>
      <c r="D41" s="21">
        <v>866405.7</v>
      </c>
    </row>
    <row r="42" spans="1:4" ht="110.25" x14ac:dyDescent="0.25">
      <c r="A42" s="18" t="s">
        <v>46</v>
      </c>
      <c r="B42" s="15" t="s">
        <v>62</v>
      </c>
      <c r="C42" s="19" t="s">
        <v>63</v>
      </c>
      <c r="D42" s="21">
        <v>3198.5</v>
      </c>
    </row>
    <row r="43" spans="1:4" ht="94.5" x14ac:dyDescent="0.25">
      <c r="A43" s="18" t="s">
        <v>46</v>
      </c>
      <c r="B43" s="15" t="s">
        <v>64</v>
      </c>
      <c r="C43" s="19" t="s">
        <v>65</v>
      </c>
      <c r="D43" s="21">
        <v>-2165.1999999999998</v>
      </c>
    </row>
    <row r="44" spans="1:4" ht="110.25" x14ac:dyDescent="0.25">
      <c r="A44" s="18" t="s">
        <v>46</v>
      </c>
      <c r="B44" s="15" t="s">
        <v>66</v>
      </c>
      <c r="C44" s="19" t="s">
        <v>67</v>
      </c>
      <c r="D44" s="21">
        <v>-39.5</v>
      </c>
    </row>
    <row r="45" spans="1:4" ht="63" x14ac:dyDescent="0.25">
      <c r="A45" s="18" t="s">
        <v>46</v>
      </c>
      <c r="B45" s="15" t="s">
        <v>68</v>
      </c>
      <c r="C45" s="19" t="s">
        <v>69</v>
      </c>
      <c r="D45" s="21">
        <v>-1803.2</v>
      </c>
    </row>
    <row r="46" spans="1:4" ht="110.25" x14ac:dyDescent="0.25">
      <c r="A46" s="18" t="s">
        <v>46</v>
      </c>
      <c r="B46" s="15" t="s">
        <v>70</v>
      </c>
      <c r="C46" s="19" t="s">
        <v>71</v>
      </c>
      <c r="D46" s="21">
        <v>-249.7</v>
      </c>
    </row>
    <row r="47" spans="1:4" ht="78.75" x14ac:dyDescent="0.25">
      <c r="A47" s="18" t="s">
        <v>46</v>
      </c>
      <c r="B47" s="15" t="s">
        <v>72</v>
      </c>
      <c r="C47" s="19" t="s">
        <v>73</v>
      </c>
      <c r="D47" s="21">
        <v>-34.4</v>
      </c>
    </row>
    <row r="48" spans="1:4" ht="78.75" x14ac:dyDescent="0.25">
      <c r="A48" s="18" t="s">
        <v>46</v>
      </c>
      <c r="B48" s="15" t="s">
        <v>74</v>
      </c>
      <c r="C48" s="19" t="s">
        <v>75</v>
      </c>
      <c r="D48" s="21">
        <v>-6.4</v>
      </c>
    </row>
    <row r="49" spans="1:4" s="23" customFormat="1" ht="31.5" x14ac:dyDescent="0.25">
      <c r="A49" s="13" t="s">
        <v>76</v>
      </c>
      <c r="B49" s="15"/>
      <c r="C49" s="22" t="s">
        <v>77</v>
      </c>
      <c r="D49" s="20">
        <f>SUM(D50:D53)</f>
        <v>5.0999999999999979</v>
      </c>
    </row>
    <row r="50" spans="1:4" ht="94.5" x14ac:dyDescent="0.25">
      <c r="A50" s="15" t="s">
        <v>76</v>
      </c>
      <c r="B50" s="15" t="s">
        <v>36</v>
      </c>
      <c r="C50" s="16" t="s">
        <v>37</v>
      </c>
      <c r="D50" s="17">
        <v>4.0999999999999996</v>
      </c>
    </row>
    <row r="51" spans="1:4" ht="63" x14ac:dyDescent="0.25">
      <c r="A51" s="15" t="s">
        <v>76</v>
      </c>
      <c r="B51" s="15" t="s">
        <v>16</v>
      </c>
      <c r="C51" s="16" t="s">
        <v>78</v>
      </c>
      <c r="D51" s="17">
        <v>1</v>
      </c>
    </row>
    <row r="52" spans="1:4" ht="31.5" x14ac:dyDescent="0.25">
      <c r="A52" s="15" t="s">
        <v>76</v>
      </c>
      <c r="B52" s="15" t="s">
        <v>79</v>
      </c>
      <c r="C52" s="16" t="s">
        <v>80</v>
      </c>
      <c r="D52" s="17">
        <v>-27.7</v>
      </c>
    </row>
    <row r="53" spans="1:4" ht="31.5" x14ac:dyDescent="0.25">
      <c r="A53" s="15" t="s">
        <v>76</v>
      </c>
      <c r="B53" s="15" t="s">
        <v>81</v>
      </c>
      <c r="C53" s="16" t="s">
        <v>82</v>
      </c>
      <c r="D53" s="17">
        <v>27.7</v>
      </c>
    </row>
    <row r="54" spans="1:4" s="23" customFormat="1" ht="31.5" x14ac:dyDescent="0.25">
      <c r="A54" s="13" t="s">
        <v>83</v>
      </c>
      <c r="B54" s="15"/>
      <c r="C54" s="22" t="s">
        <v>84</v>
      </c>
      <c r="D54" s="20">
        <f>SUM(D55:D59)</f>
        <v>2159.4</v>
      </c>
    </row>
    <row r="55" spans="1:4" ht="63" x14ac:dyDescent="0.25">
      <c r="A55" s="15" t="s">
        <v>83</v>
      </c>
      <c r="B55" s="15" t="s">
        <v>85</v>
      </c>
      <c r="C55" s="16" t="s">
        <v>86</v>
      </c>
      <c r="D55" s="17">
        <v>2.5</v>
      </c>
    </row>
    <row r="56" spans="1:4" ht="47.25" x14ac:dyDescent="0.25">
      <c r="A56" s="15" t="s">
        <v>83</v>
      </c>
      <c r="B56" s="15" t="s">
        <v>26</v>
      </c>
      <c r="C56" s="16" t="s">
        <v>27</v>
      </c>
      <c r="D56" s="17">
        <v>1604.4</v>
      </c>
    </row>
    <row r="57" spans="1:4" ht="31.5" x14ac:dyDescent="0.25">
      <c r="A57" s="15" t="s">
        <v>83</v>
      </c>
      <c r="B57" s="15" t="s">
        <v>14</v>
      </c>
      <c r="C57" s="16" t="s">
        <v>15</v>
      </c>
      <c r="D57" s="17">
        <v>585.9</v>
      </c>
    </row>
    <row r="58" spans="1:4" ht="63" x14ac:dyDescent="0.25">
      <c r="A58" s="15" t="s">
        <v>83</v>
      </c>
      <c r="B58" s="15" t="s">
        <v>16</v>
      </c>
      <c r="C58" s="16" t="s">
        <v>78</v>
      </c>
      <c r="D58" s="17">
        <v>-38.299999999999997</v>
      </c>
    </row>
    <row r="59" spans="1:4" ht="31.5" x14ac:dyDescent="0.25">
      <c r="A59" s="15" t="s">
        <v>83</v>
      </c>
      <c r="B59" s="15" t="s">
        <v>79</v>
      </c>
      <c r="C59" s="16" t="s">
        <v>80</v>
      </c>
      <c r="D59" s="17">
        <v>4.9000000000000004</v>
      </c>
    </row>
    <row r="60" spans="1:4" s="23" customFormat="1" ht="63" x14ac:dyDescent="0.25">
      <c r="A60" s="13" t="s">
        <v>87</v>
      </c>
      <c r="B60" s="15"/>
      <c r="C60" s="22" t="s">
        <v>88</v>
      </c>
      <c r="D60" s="20">
        <f>D61+D62+D63+D64+D65</f>
        <v>56174.2</v>
      </c>
    </row>
    <row r="61" spans="1:4" ht="47.25" x14ac:dyDescent="0.25">
      <c r="A61" s="15" t="s">
        <v>87</v>
      </c>
      <c r="B61" s="15" t="s">
        <v>89</v>
      </c>
      <c r="C61" s="16" t="s">
        <v>90</v>
      </c>
      <c r="D61" s="17">
        <v>10366.799999999999</v>
      </c>
    </row>
    <row r="62" spans="1:4" ht="47.25" x14ac:dyDescent="0.25">
      <c r="A62" s="15" t="s">
        <v>87</v>
      </c>
      <c r="B62" s="15" t="s">
        <v>91</v>
      </c>
      <c r="C62" s="16" t="s">
        <v>92</v>
      </c>
      <c r="D62" s="17">
        <v>226.2</v>
      </c>
    </row>
    <row r="63" spans="1:4" ht="31.5" x14ac:dyDescent="0.25">
      <c r="A63" s="15" t="s">
        <v>87</v>
      </c>
      <c r="B63" s="15" t="s">
        <v>93</v>
      </c>
      <c r="C63" s="16" t="s">
        <v>94</v>
      </c>
      <c r="D63" s="17">
        <v>11118.1</v>
      </c>
    </row>
    <row r="64" spans="1:4" ht="31.5" x14ac:dyDescent="0.25">
      <c r="A64" s="15" t="s">
        <v>87</v>
      </c>
      <c r="B64" s="15" t="s">
        <v>95</v>
      </c>
      <c r="C64" s="16" t="s">
        <v>96</v>
      </c>
      <c r="D64" s="17">
        <v>34471.4</v>
      </c>
    </row>
    <row r="65" spans="1:4" ht="63" x14ac:dyDescent="0.25">
      <c r="A65" s="15" t="s">
        <v>87</v>
      </c>
      <c r="B65" s="15" t="s">
        <v>97</v>
      </c>
      <c r="C65" s="16" t="s">
        <v>98</v>
      </c>
      <c r="D65" s="17">
        <v>-8.3000000000000007</v>
      </c>
    </row>
    <row r="66" spans="1:4" s="23" customFormat="1" ht="47.25" x14ac:dyDescent="0.25">
      <c r="A66" s="13" t="s">
        <v>99</v>
      </c>
      <c r="B66" s="15"/>
      <c r="C66" s="22" t="s">
        <v>100</v>
      </c>
      <c r="D66" s="20">
        <f>D67</f>
        <v>1123.4000000000001</v>
      </c>
    </row>
    <row r="67" spans="1:4" ht="47.25" x14ac:dyDescent="0.25">
      <c r="A67" s="15" t="s">
        <v>99</v>
      </c>
      <c r="B67" s="15" t="s">
        <v>101</v>
      </c>
      <c r="C67" s="16" t="s">
        <v>102</v>
      </c>
      <c r="D67" s="17">
        <v>1123.4000000000001</v>
      </c>
    </row>
    <row r="68" spans="1:4" s="23" customFormat="1" ht="110.25" x14ac:dyDescent="0.25">
      <c r="A68" s="13" t="s">
        <v>103</v>
      </c>
      <c r="B68" s="15"/>
      <c r="C68" s="22" t="s">
        <v>104</v>
      </c>
      <c r="D68" s="20">
        <f>D69</f>
        <v>182.8</v>
      </c>
    </row>
    <row r="69" spans="1:4" ht="110.25" x14ac:dyDescent="0.25">
      <c r="A69" s="15" t="s">
        <v>103</v>
      </c>
      <c r="B69" s="15" t="s">
        <v>105</v>
      </c>
      <c r="C69" s="16" t="s">
        <v>106</v>
      </c>
      <c r="D69" s="17">
        <v>182.8</v>
      </c>
    </row>
    <row r="70" spans="1:4" s="23" customFormat="1" ht="31.5" x14ac:dyDescent="0.25">
      <c r="A70" s="13" t="s">
        <v>107</v>
      </c>
      <c r="B70" s="15"/>
      <c r="C70" s="22" t="s">
        <v>108</v>
      </c>
      <c r="D70" s="20">
        <f>SUM(D71:D84)</f>
        <v>762881.5</v>
      </c>
    </row>
    <row r="71" spans="1:4" ht="31.5" x14ac:dyDescent="0.25">
      <c r="A71" s="15" t="s">
        <v>107</v>
      </c>
      <c r="B71" s="15" t="s">
        <v>14</v>
      </c>
      <c r="C71" s="16" t="s">
        <v>15</v>
      </c>
      <c r="D71" s="17">
        <v>3170.7</v>
      </c>
    </row>
    <row r="72" spans="1:4" ht="63" x14ac:dyDescent="0.25">
      <c r="A72" s="15" t="s">
        <v>107</v>
      </c>
      <c r="B72" s="15" t="s">
        <v>109</v>
      </c>
      <c r="C72" s="16" t="s">
        <v>110</v>
      </c>
      <c r="D72" s="17">
        <v>5.5</v>
      </c>
    </row>
    <row r="73" spans="1:4" ht="78.75" x14ac:dyDescent="0.25">
      <c r="A73" s="15" t="s">
        <v>107</v>
      </c>
      <c r="B73" s="15" t="s">
        <v>111</v>
      </c>
      <c r="C73" s="16" t="s">
        <v>112</v>
      </c>
      <c r="D73" s="17">
        <v>8.1</v>
      </c>
    </row>
    <row r="74" spans="1:4" ht="63" x14ac:dyDescent="0.25">
      <c r="A74" s="15" t="s">
        <v>107</v>
      </c>
      <c r="B74" s="15" t="s">
        <v>16</v>
      </c>
      <c r="C74" s="16" t="s">
        <v>78</v>
      </c>
      <c r="D74" s="17">
        <v>52.5</v>
      </c>
    </row>
    <row r="75" spans="1:4" ht="31.5" x14ac:dyDescent="0.25">
      <c r="A75" s="15" t="s">
        <v>107</v>
      </c>
      <c r="B75" s="15" t="s">
        <v>79</v>
      </c>
      <c r="C75" s="16" t="s">
        <v>80</v>
      </c>
      <c r="D75" s="17">
        <v>-12.4</v>
      </c>
    </row>
    <row r="76" spans="1:4" ht="78.75" x14ac:dyDescent="0.25">
      <c r="A76" s="18" t="s">
        <v>107</v>
      </c>
      <c r="B76" s="15" t="s">
        <v>113</v>
      </c>
      <c r="C76" s="24" t="s">
        <v>114</v>
      </c>
      <c r="D76" s="25">
        <v>0</v>
      </c>
    </row>
    <row r="77" spans="1:4" ht="126" x14ac:dyDescent="0.25">
      <c r="A77" s="18" t="s">
        <v>107</v>
      </c>
      <c r="B77" s="15" t="s">
        <v>115</v>
      </c>
      <c r="C77" s="24" t="s">
        <v>116</v>
      </c>
      <c r="D77" s="25">
        <v>9786.1</v>
      </c>
    </row>
    <row r="78" spans="1:4" ht="63" x14ac:dyDescent="0.25">
      <c r="A78" s="18" t="s">
        <v>107</v>
      </c>
      <c r="B78" s="15" t="s">
        <v>117</v>
      </c>
      <c r="C78" s="24" t="s">
        <v>118</v>
      </c>
      <c r="D78" s="25">
        <v>3802.5</v>
      </c>
    </row>
    <row r="79" spans="1:4" ht="63" x14ac:dyDescent="0.25">
      <c r="A79" s="18" t="s">
        <v>107</v>
      </c>
      <c r="B79" s="15" t="s">
        <v>119</v>
      </c>
      <c r="C79" s="24" t="s">
        <v>120</v>
      </c>
      <c r="D79" s="25">
        <v>747595.6</v>
      </c>
    </row>
    <row r="80" spans="1:4" ht="63" x14ac:dyDescent="0.25">
      <c r="A80" s="18" t="s">
        <v>107</v>
      </c>
      <c r="B80" s="15" t="s">
        <v>121</v>
      </c>
      <c r="C80" s="24" t="s">
        <v>122</v>
      </c>
      <c r="D80" s="25">
        <v>0</v>
      </c>
    </row>
    <row r="81" spans="1:4" ht="63" x14ac:dyDescent="0.25">
      <c r="A81" s="18" t="s">
        <v>107</v>
      </c>
      <c r="B81" s="15" t="s">
        <v>123</v>
      </c>
      <c r="C81" s="24" t="s">
        <v>124</v>
      </c>
      <c r="D81" s="25">
        <v>0</v>
      </c>
    </row>
    <row r="82" spans="1:4" ht="94.5" x14ac:dyDescent="0.25">
      <c r="A82" s="18" t="s">
        <v>107</v>
      </c>
      <c r="B82" s="15" t="s">
        <v>42</v>
      </c>
      <c r="C82" s="24" t="s">
        <v>43</v>
      </c>
      <c r="D82" s="25">
        <v>40.9</v>
      </c>
    </row>
    <row r="83" spans="1:4" ht="141.75" x14ac:dyDescent="0.25">
      <c r="A83" s="18" t="s">
        <v>107</v>
      </c>
      <c r="B83" s="15" t="s">
        <v>125</v>
      </c>
      <c r="C83" s="24" t="s">
        <v>126</v>
      </c>
      <c r="D83" s="25">
        <v>-265</v>
      </c>
    </row>
    <row r="84" spans="1:4" ht="78.75" x14ac:dyDescent="0.25">
      <c r="A84" s="18" t="s">
        <v>107</v>
      </c>
      <c r="B84" s="15" t="s">
        <v>74</v>
      </c>
      <c r="C84" s="24" t="s">
        <v>75</v>
      </c>
      <c r="D84" s="25">
        <v>-1303</v>
      </c>
    </row>
    <row r="85" spans="1:4" s="23" customFormat="1" ht="47.25" x14ac:dyDescent="0.25">
      <c r="A85" s="13" t="s">
        <v>127</v>
      </c>
      <c r="B85" s="15"/>
      <c r="C85" s="22" t="s">
        <v>128</v>
      </c>
      <c r="D85" s="20">
        <f>SUM(D86:D95)</f>
        <v>27665.200000000001</v>
      </c>
    </row>
    <row r="86" spans="1:4" ht="63" x14ac:dyDescent="0.25">
      <c r="A86" s="15" t="s">
        <v>127</v>
      </c>
      <c r="B86" s="15" t="s">
        <v>85</v>
      </c>
      <c r="C86" s="16" t="s">
        <v>86</v>
      </c>
      <c r="D86" s="17">
        <v>3327.5</v>
      </c>
    </row>
    <row r="87" spans="1:4" ht="94.5" x14ac:dyDescent="0.25">
      <c r="A87" s="15" t="s">
        <v>127</v>
      </c>
      <c r="B87" s="15" t="s">
        <v>129</v>
      </c>
      <c r="C87" s="16" t="s">
        <v>130</v>
      </c>
      <c r="D87" s="17">
        <v>17090</v>
      </c>
    </row>
    <row r="88" spans="1:4" ht="94.5" x14ac:dyDescent="0.25">
      <c r="A88" s="15" t="s">
        <v>127</v>
      </c>
      <c r="B88" s="15" t="s">
        <v>131</v>
      </c>
      <c r="C88" s="16" t="s">
        <v>132</v>
      </c>
      <c r="D88" s="17">
        <v>220</v>
      </c>
    </row>
    <row r="89" spans="1:4" ht="47.25" x14ac:dyDescent="0.25">
      <c r="A89" s="15" t="s">
        <v>127</v>
      </c>
      <c r="B89" s="15" t="s">
        <v>133</v>
      </c>
      <c r="C89" s="16" t="s">
        <v>134</v>
      </c>
      <c r="D89" s="17">
        <v>800</v>
      </c>
    </row>
    <row r="90" spans="1:4" ht="31.5" x14ac:dyDescent="0.25">
      <c r="A90" s="15" t="s">
        <v>127</v>
      </c>
      <c r="B90" s="15" t="s">
        <v>14</v>
      </c>
      <c r="C90" s="16" t="s">
        <v>15</v>
      </c>
      <c r="D90" s="17">
        <v>629.1</v>
      </c>
    </row>
    <row r="91" spans="1:4" ht="94.5" x14ac:dyDescent="0.25">
      <c r="A91" s="15" t="s">
        <v>127</v>
      </c>
      <c r="B91" s="15" t="s">
        <v>135</v>
      </c>
      <c r="C91" s="16" t="s">
        <v>136</v>
      </c>
      <c r="D91" s="17">
        <v>25.7</v>
      </c>
    </row>
    <row r="92" spans="1:4" ht="94.5" x14ac:dyDescent="0.25">
      <c r="A92" s="15" t="s">
        <v>127</v>
      </c>
      <c r="B92" s="15" t="s">
        <v>36</v>
      </c>
      <c r="C92" s="16" t="s">
        <v>37</v>
      </c>
      <c r="D92" s="17">
        <v>28</v>
      </c>
    </row>
    <row r="93" spans="1:4" ht="47.25" x14ac:dyDescent="0.25">
      <c r="A93" s="18" t="s">
        <v>127</v>
      </c>
      <c r="B93" s="15" t="s">
        <v>48</v>
      </c>
      <c r="C93" s="24" t="s">
        <v>49</v>
      </c>
      <c r="D93" s="25">
        <v>1745.9</v>
      </c>
    </row>
    <row r="94" spans="1:4" ht="47.25" x14ac:dyDescent="0.25">
      <c r="A94" s="18" t="s">
        <v>127</v>
      </c>
      <c r="B94" s="15" t="s">
        <v>137</v>
      </c>
      <c r="C94" s="24" t="s">
        <v>138</v>
      </c>
      <c r="D94" s="25">
        <v>3649</v>
      </c>
    </row>
    <row r="95" spans="1:4" ht="63" x14ac:dyDescent="0.25">
      <c r="A95" s="18" t="s">
        <v>127</v>
      </c>
      <c r="B95" s="15" t="s">
        <v>139</v>
      </c>
      <c r="C95" s="24" t="s">
        <v>140</v>
      </c>
      <c r="D95" s="25">
        <v>150</v>
      </c>
    </row>
    <row r="96" spans="1:4" s="23" customFormat="1" ht="78.75" x14ac:dyDescent="0.25">
      <c r="A96" s="13" t="s">
        <v>141</v>
      </c>
      <c r="B96" s="15"/>
      <c r="C96" s="22" t="s">
        <v>142</v>
      </c>
      <c r="D96" s="20">
        <f>SUM(D97:D101)</f>
        <v>5672158.7000000002</v>
      </c>
    </row>
    <row r="97" spans="1:4" ht="204.75" x14ac:dyDescent="0.25">
      <c r="A97" s="15" t="s">
        <v>141</v>
      </c>
      <c r="B97" s="15" t="s">
        <v>143</v>
      </c>
      <c r="C97" s="16" t="s">
        <v>144</v>
      </c>
      <c r="D97" s="17">
        <v>572806.6</v>
      </c>
    </row>
    <row r="98" spans="1:4" ht="94.5" x14ac:dyDescent="0.25">
      <c r="A98" s="15" t="s">
        <v>141</v>
      </c>
      <c r="B98" s="15" t="s">
        <v>145</v>
      </c>
      <c r="C98" s="16" t="s">
        <v>146</v>
      </c>
      <c r="D98" s="17">
        <v>2095320.6</v>
      </c>
    </row>
    <row r="99" spans="1:4" ht="126" x14ac:dyDescent="0.25">
      <c r="A99" s="15" t="s">
        <v>141</v>
      </c>
      <c r="B99" s="15" t="s">
        <v>147</v>
      </c>
      <c r="C99" s="16" t="s">
        <v>148</v>
      </c>
      <c r="D99" s="17">
        <v>21271</v>
      </c>
    </row>
    <row r="100" spans="1:4" ht="94.5" x14ac:dyDescent="0.25">
      <c r="A100" s="15" t="s">
        <v>141</v>
      </c>
      <c r="B100" s="15" t="s">
        <v>149</v>
      </c>
      <c r="C100" s="16" t="s">
        <v>150</v>
      </c>
      <c r="D100" s="17">
        <v>3388574.5</v>
      </c>
    </row>
    <row r="101" spans="1:4" ht="94.5" x14ac:dyDescent="0.25">
      <c r="A101" s="15" t="s">
        <v>141</v>
      </c>
      <c r="B101" s="15" t="s">
        <v>151</v>
      </c>
      <c r="C101" s="16" t="s">
        <v>152</v>
      </c>
      <c r="D101" s="17">
        <v>-405814</v>
      </c>
    </row>
    <row r="102" spans="1:4" s="23" customFormat="1" ht="31.5" x14ac:dyDescent="0.25">
      <c r="A102" s="13" t="s">
        <v>153</v>
      </c>
      <c r="B102" s="15"/>
      <c r="C102" s="22" t="s">
        <v>154</v>
      </c>
      <c r="D102" s="20">
        <f>D103+D104+D105</f>
        <v>122.1</v>
      </c>
    </row>
    <row r="103" spans="1:4" ht="31.5" x14ac:dyDescent="0.25">
      <c r="A103" s="15" t="s">
        <v>153</v>
      </c>
      <c r="B103" s="15" t="s">
        <v>14</v>
      </c>
      <c r="C103" s="16" t="s">
        <v>15</v>
      </c>
      <c r="D103" s="17">
        <v>3.8</v>
      </c>
    </row>
    <row r="104" spans="1:4" ht="47.25" x14ac:dyDescent="0.25">
      <c r="A104" s="15" t="s">
        <v>153</v>
      </c>
      <c r="B104" s="15" t="s">
        <v>155</v>
      </c>
      <c r="C104" s="16" t="s">
        <v>156</v>
      </c>
      <c r="D104" s="17">
        <v>91.3</v>
      </c>
    </row>
    <row r="105" spans="1:4" ht="63" x14ac:dyDescent="0.25">
      <c r="A105" s="15" t="s">
        <v>153</v>
      </c>
      <c r="B105" s="15" t="s">
        <v>16</v>
      </c>
      <c r="C105" s="16" t="s">
        <v>78</v>
      </c>
      <c r="D105" s="17">
        <v>27</v>
      </c>
    </row>
    <row r="106" spans="1:4" s="23" customFormat="1" ht="31.5" x14ac:dyDescent="0.25">
      <c r="A106" s="13" t="s">
        <v>157</v>
      </c>
      <c r="B106" s="15"/>
      <c r="C106" s="22" t="s">
        <v>158</v>
      </c>
      <c r="D106" s="20">
        <f>SUM(D107:D111)</f>
        <v>11999.1</v>
      </c>
    </row>
    <row r="107" spans="1:4" ht="31.5" x14ac:dyDescent="0.25">
      <c r="A107" s="15" t="s">
        <v>157</v>
      </c>
      <c r="B107" s="15" t="s">
        <v>14</v>
      </c>
      <c r="C107" s="16" t="s">
        <v>15</v>
      </c>
      <c r="D107" s="17">
        <v>806.1</v>
      </c>
    </row>
    <row r="108" spans="1:4" ht="63" x14ac:dyDescent="0.25">
      <c r="A108" s="15" t="s">
        <v>157</v>
      </c>
      <c r="B108" s="15" t="s">
        <v>16</v>
      </c>
      <c r="C108" s="16" t="s">
        <v>78</v>
      </c>
      <c r="D108" s="17">
        <v>154.5</v>
      </c>
    </row>
    <row r="109" spans="1:4" ht="63" x14ac:dyDescent="0.25">
      <c r="A109" s="18" t="s">
        <v>157</v>
      </c>
      <c r="B109" s="15" t="s">
        <v>159</v>
      </c>
      <c r="C109" s="24" t="s">
        <v>160</v>
      </c>
      <c r="D109" s="25">
        <v>8945.4</v>
      </c>
    </row>
    <row r="110" spans="1:4" ht="63" x14ac:dyDescent="0.25">
      <c r="A110" s="18" t="s">
        <v>157</v>
      </c>
      <c r="B110" s="15" t="s">
        <v>121</v>
      </c>
      <c r="C110" s="24" t="s">
        <v>122</v>
      </c>
      <c r="D110" s="25">
        <v>852.2</v>
      </c>
    </row>
    <row r="111" spans="1:4" ht="94.5" x14ac:dyDescent="0.25">
      <c r="A111" s="18" t="s">
        <v>157</v>
      </c>
      <c r="B111" s="15" t="s">
        <v>42</v>
      </c>
      <c r="C111" s="24" t="s">
        <v>43</v>
      </c>
      <c r="D111" s="25">
        <v>1240.9000000000001</v>
      </c>
    </row>
    <row r="112" spans="1:4" s="23" customFormat="1" ht="267.75" x14ac:dyDescent="0.25">
      <c r="A112" s="13" t="s">
        <v>161</v>
      </c>
      <c r="B112" s="15"/>
      <c r="C112" s="22" t="s">
        <v>162</v>
      </c>
      <c r="D112" s="20">
        <f>D113+D114+D115+D116</f>
        <v>3936.3999999999996</v>
      </c>
    </row>
    <row r="113" spans="1:4" ht="47.25" x14ac:dyDescent="0.25">
      <c r="A113" s="15" t="s">
        <v>161</v>
      </c>
      <c r="B113" s="15" t="s">
        <v>101</v>
      </c>
      <c r="C113" s="16" t="s">
        <v>102</v>
      </c>
      <c r="D113" s="17">
        <v>428.7</v>
      </c>
    </row>
    <row r="114" spans="1:4" ht="78.75" x14ac:dyDescent="0.25">
      <c r="A114" s="15" t="s">
        <v>161</v>
      </c>
      <c r="B114" s="15" t="s">
        <v>163</v>
      </c>
      <c r="C114" s="16" t="s">
        <v>164</v>
      </c>
      <c r="D114" s="17">
        <v>5</v>
      </c>
    </row>
    <row r="115" spans="1:4" ht="47.25" x14ac:dyDescent="0.25">
      <c r="A115" s="15" t="s">
        <v>161</v>
      </c>
      <c r="B115" s="15" t="s">
        <v>165</v>
      </c>
      <c r="C115" s="16" t="s">
        <v>166</v>
      </c>
      <c r="D115" s="17">
        <v>3216.7</v>
      </c>
    </row>
    <row r="116" spans="1:4" ht="63" x14ac:dyDescent="0.25">
      <c r="A116" s="15" t="s">
        <v>161</v>
      </c>
      <c r="B116" s="15" t="s">
        <v>16</v>
      </c>
      <c r="C116" s="16" t="s">
        <v>78</v>
      </c>
      <c r="D116" s="17">
        <v>286</v>
      </c>
    </row>
    <row r="117" spans="1:4" s="23" customFormat="1" ht="31.5" x14ac:dyDescent="0.25">
      <c r="A117" s="13" t="s">
        <v>167</v>
      </c>
      <c r="B117" s="15"/>
      <c r="C117" s="22" t="s">
        <v>168</v>
      </c>
      <c r="D117" s="20">
        <f>D118+D119</f>
        <v>15.8</v>
      </c>
    </row>
    <row r="118" spans="1:4" ht="94.5" x14ac:dyDescent="0.25">
      <c r="A118" s="15" t="s">
        <v>167</v>
      </c>
      <c r="B118" s="15" t="s">
        <v>36</v>
      </c>
      <c r="C118" s="16" t="s">
        <v>37</v>
      </c>
      <c r="D118" s="17">
        <v>12.8</v>
      </c>
    </row>
    <row r="119" spans="1:4" ht="31.5" x14ac:dyDescent="0.25">
      <c r="A119" s="15" t="s">
        <v>167</v>
      </c>
      <c r="B119" s="15" t="s">
        <v>79</v>
      </c>
      <c r="C119" s="16" t="s">
        <v>80</v>
      </c>
      <c r="D119" s="17">
        <v>3</v>
      </c>
    </row>
    <row r="120" spans="1:4" s="23" customFormat="1" ht="47.25" x14ac:dyDescent="0.25">
      <c r="A120" s="13" t="s">
        <v>169</v>
      </c>
      <c r="B120" s="15"/>
      <c r="C120" s="22" t="s">
        <v>170</v>
      </c>
      <c r="D120" s="20">
        <f>D121+D122</f>
        <v>1551.1</v>
      </c>
    </row>
    <row r="121" spans="1:4" ht="63" x14ac:dyDescent="0.25">
      <c r="A121" s="15" t="s">
        <v>169</v>
      </c>
      <c r="B121" s="15" t="s">
        <v>16</v>
      </c>
      <c r="C121" s="16" t="s">
        <v>78</v>
      </c>
      <c r="D121" s="17">
        <v>460</v>
      </c>
    </row>
    <row r="122" spans="1:4" ht="94.5" x14ac:dyDescent="0.25">
      <c r="A122" s="18" t="s">
        <v>169</v>
      </c>
      <c r="B122" s="15" t="s">
        <v>42</v>
      </c>
      <c r="C122" s="24" t="s">
        <v>43</v>
      </c>
      <c r="D122" s="25">
        <v>1091.0999999999999</v>
      </c>
    </row>
    <row r="123" spans="1:4" s="28" customFormat="1" ht="31.5" x14ac:dyDescent="0.25">
      <c r="A123" s="26" t="s">
        <v>171</v>
      </c>
      <c r="B123" s="15"/>
      <c r="C123" s="22" t="s">
        <v>172</v>
      </c>
      <c r="D123" s="27">
        <f>SUM(D124:D132)</f>
        <v>215683.20000000001</v>
      </c>
    </row>
    <row r="124" spans="1:4" ht="78.75" x14ac:dyDescent="0.25">
      <c r="A124" s="15" t="s">
        <v>171</v>
      </c>
      <c r="B124" s="15" t="s">
        <v>173</v>
      </c>
      <c r="C124" s="16" t="s">
        <v>174</v>
      </c>
      <c r="D124" s="17">
        <v>629.20000000000005</v>
      </c>
    </row>
    <row r="125" spans="1:4" ht="126" x14ac:dyDescent="0.25">
      <c r="A125" s="15" t="s">
        <v>171</v>
      </c>
      <c r="B125" s="15" t="s">
        <v>175</v>
      </c>
      <c r="C125" s="16" t="s">
        <v>176</v>
      </c>
      <c r="D125" s="17">
        <v>149396.5</v>
      </c>
    </row>
    <row r="126" spans="1:4" ht="110.25" x14ac:dyDescent="0.25">
      <c r="A126" s="15" t="s">
        <v>171</v>
      </c>
      <c r="B126" s="15" t="s">
        <v>177</v>
      </c>
      <c r="C126" s="16" t="s">
        <v>178</v>
      </c>
      <c r="D126" s="17">
        <v>8942.5</v>
      </c>
    </row>
    <row r="127" spans="1:4" ht="78.75" x14ac:dyDescent="0.25">
      <c r="A127" s="15" t="s">
        <v>171</v>
      </c>
      <c r="B127" s="15" t="s">
        <v>179</v>
      </c>
      <c r="C127" s="16" t="s">
        <v>180</v>
      </c>
      <c r="D127" s="17">
        <v>8626.7999999999993</v>
      </c>
    </row>
    <row r="128" spans="1:4" ht="31.5" x14ac:dyDescent="0.25">
      <c r="A128" s="15" t="s">
        <v>171</v>
      </c>
      <c r="B128" s="15" t="s">
        <v>14</v>
      </c>
      <c r="C128" s="16" t="s">
        <v>15</v>
      </c>
      <c r="D128" s="17">
        <v>29775.1</v>
      </c>
    </row>
    <row r="129" spans="1:4" ht="157.5" x14ac:dyDescent="0.25">
      <c r="A129" s="15" t="s">
        <v>171</v>
      </c>
      <c r="B129" s="15" t="s">
        <v>181</v>
      </c>
      <c r="C129" s="16" t="s">
        <v>182</v>
      </c>
      <c r="D129" s="17">
        <v>2308.1999999999998</v>
      </c>
    </row>
    <row r="130" spans="1:4" ht="94.5" x14ac:dyDescent="0.25">
      <c r="A130" s="15" t="s">
        <v>171</v>
      </c>
      <c r="B130" s="15" t="s">
        <v>183</v>
      </c>
      <c r="C130" s="16" t="s">
        <v>184</v>
      </c>
      <c r="D130" s="17">
        <v>14268.2</v>
      </c>
    </row>
    <row r="131" spans="1:4" ht="63" x14ac:dyDescent="0.25">
      <c r="A131" s="15" t="s">
        <v>171</v>
      </c>
      <c r="B131" s="15" t="s">
        <v>16</v>
      </c>
      <c r="C131" s="16" t="s">
        <v>78</v>
      </c>
      <c r="D131" s="17">
        <v>1341.3</v>
      </c>
    </row>
    <row r="132" spans="1:4" ht="31.5" x14ac:dyDescent="0.25">
      <c r="A132" s="15" t="s">
        <v>171</v>
      </c>
      <c r="B132" s="15" t="s">
        <v>81</v>
      </c>
      <c r="C132" s="16" t="s">
        <v>185</v>
      </c>
      <c r="D132" s="17">
        <v>395.4</v>
      </c>
    </row>
    <row r="133" spans="1:4" s="23" customFormat="1" ht="31.5" x14ac:dyDescent="0.25">
      <c r="A133" s="13" t="s">
        <v>186</v>
      </c>
      <c r="B133" s="15"/>
      <c r="C133" s="22" t="s">
        <v>187</v>
      </c>
      <c r="D133" s="20">
        <f>SUM(D134:D138)</f>
        <v>273072.7</v>
      </c>
    </row>
    <row r="134" spans="1:4" ht="31.5" x14ac:dyDescent="0.25">
      <c r="A134" s="15" t="s">
        <v>186</v>
      </c>
      <c r="B134" s="15" t="s">
        <v>14</v>
      </c>
      <c r="C134" s="16" t="s">
        <v>15</v>
      </c>
      <c r="D134" s="17">
        <v>1</v>
      </c>
    </row>
    <row r="135" spans="1:4" ht="63" x14ac:dyDescent="0.25">
      <c r="A135" s="15" t="s">
        <v>186</v>
      </c>
      <c r="B135" s="15" t="s">
        <v>16</v>
      </c>
      <c r="C135" s="16" t="s">
        <v>17</v>
      </c>
      <c r="D135" s="17">
        <v>945.5</v>
      </c>
    </row>
    <row r="136" spans="1:4" ht="78.75" x14ac:dyDescent="0.25">
      <c r="A136" s="18" t="s">
        <v>186</v>
      </c>
      <c r="B136" s="15" t="s">
        <v>50</v>
      </c>
      <c r="C136" s="24" t="s">
        <v>51</v>
      </c>
      <c r="D136" s="25">
        <v>63000</v>
      </c>
    </row>
    <row r="137" spans="1:4" ht="78.75" x14ac:dyDescent="0.25">
      <c r="A137" s="18" t="s">
        <v>186</v>
      </c>
      <c r="B137" s="15" t="s">
        <v>188</v>
      </c>
      <c r="C137" s="24" t="s">
        <v>189</v>
      </c>
      <c r="D137" s="25">
        <v>208550</v>
      </c>
    </row>
    <row r="138" spans="1:4" ht="63" x14ac:dyDescent="0.25">
      <c r="A138" s="18" t="s">
        <v>186</v>
      </c>
      <c r="B138" s="15" t="s">
        <v>123</v>
      </c>
      <c r="C138" s="24" t="s">
        <v>124</v>
      </c>
      <c r="D138" s="25">
        <v>576.20000000000005</v>
      </c>
    </row>
    <row r="139" spans="1:4" s="23" customFormat="1" ht="31.5" x14ac:dyDescent="0.25">
      <c r="A139" s="13" t="s">
        <v>190</v>
      </c>
      <c r="B139" s="15"/>
      <c r="C139" s="22" t="s">
        <v>191</v>
      </c>
      <c r="D139" s="20">
        <f>SUM(D140:D150)</f>
        <v>642802</v>
      </c>
    </row>
    <row r="140" spans="1:4" ht="47.25" x14ac:dyDescent="0.25">
      <c r="A140" s="15" t="s">
        <v>190</v>
      </c>
      <c r="B140" s="15" t="s">
        <v>26</v>
      </c>
      <c r="C140" s="16" t="s">
        <v>27</v>
      </c>
      <c r="D140" s="17">
        <v>367</v>
      </c>
    </row>
    <row r="141" spans="1:4" ht="31.5" x14ac:dyDescent="0.25">
      <c r="A141" s="15" t="s">
        <v>190</v>
      </c>
      <c r="B141" s="15" t="s">
        <v>14</v>
      </c>
      <c r="C141" s="16" t="s">
        <v>15</v>
      </c>
      <c r="D141" s="17">
        <v>7355.4</v>
      </c>
    </row>
    <row r="142" spans="1:4" ht="63" x14ac:dyDescent="0.25">
      <c r="A142" s="15" t="s">
        <v>190</v>
      </c>
      <c r="B142" s="15" t="s">
        <v>16</v>
      </c>
      <c r="C142" s="16" t="s">
        <v>17</v>
      </c>
      <c r="D142" s="17">
        <v>25.1</v>
      </c>
    </row>
    <row r="143" spans="1:4" ht="47.25" x14ac:dyDescent="0.25">
      <c r="A143" s="18" t="s">
        <v>190</v>
      </c>
      <c r="B143" s="15" t="s">
        <v>48</v>
      </c>
      <c r="C143" s="24" t="s">
        <v>49</v>
      </c>
      <c r="D143" s="25">
        <v>530000</v>
      </c>
    </row>
    <row r="144" spans="1:4" ht="157.5" x14ac:dyDescent="0.25">
      <c r="A144" s="18" t="s">
        <v>190</v>
      </c>
      <c r="B144" s="15" t="s">
        <v>192</v>
      </c>
      <c r="C144" s="24" t="s">
        <v>193</v>
      </c>
      <c r="D144" s="25">
        <v>64730.400000000001</v>
      </c>
    </row>
    <row r="145" spans="1:4" ht="126" x14ac:dyDescent="0.25">
      <c r="A145" s="18" t="s">
        <v>190</v>
      </c>
      <c r="B145" s="15" t="s">
        <v>194</v>
      </c>
      <c r="C145" s="24" t="s">
        <v>195</v>
      </c>
      <c r="D145" s="25">
        <v>21816.1</v>
      </c>
    </row>
    <row r="146" spans="1:4" ht="63" x14ac:dyDescent="0.25">
      <c r="A146" s="18" t="s">
        <v>190</v>
      </c>
      <c r="B146" s="15" t="s">
        <v>196</v>
      </c>
      <c r="C146" s="24" t="s">
        <v>197</v>
      </c>
      <c r="D146" s="25">
        <v>19826.400000000001</v>
      </c>
    </row>
    <row r="147" spans="1:4" ht="47.25" x14ac:dyDescent="0.25">
      <c r="A147" s="18" t="s">
        <v>190</v>
      </c>
      <c r="B147" s="15" t="s">
        <v>198</v>
      </c>
      <c r="C147" s="24" t="s">
        <v>199</v>
      </c>
      <c r="D147" s="25">
        <v>1738.9</v>
      </c>
    </row>
    <row r="148" spans="1:4" ht="110.25" x14ac:dyDescent="0.25">
      <c r="A148" s="18" t="s">
        <v>190</v>
      </c>
      <c r="B148" s="15" t="s">
        <v>200</v>
      </c>
      <c r="C148" s="24" t="s">
        <v>201</v>
      </c>
      <c r="D148" s="25">
        <v>0.1</v>
      </c>
    </row>
    <row r="149" spans="1:4" ht="94.5" x14ac:dyDescent="0.25">
      <c r="A149" s="18" t="s">
        <v>190</v>
      </c>
      <c r="B149" s="15" t="s">
        <v>42</v>
      </c>
      <c r="C149" s="24" t="s">
        <v>43</v>
      </c>
      <c r="D149" s="25">
        <v>412.1</v>
      </c>
    </row>
    <row r="150" spans="1:4" ht="78.75" x14ac:dyDescent="0.25">
      <c r="A150" s="18" t="s">
        <v>190</v>
      </c>
      <c r="B150" s="15" t="s">
        <v>74</v>
      </c>
      <c r="C150" s="24" t="s">
        <v>75</v>
      </c>
      <c r="D150" s="25">
        <v>-3469.5</v>
      </c>
    </row>
    <row r="151" spans="1:4" s="23" customFormat="1" ht="31.5" x14ac:dyDescent="0.25">
      <c r="A151" s="13" t="s">
        <v>202</v>
      </c>
      <c r="B151" s="15"/>
      <c r="C151" s="22" t="s">
        <v>203</v>
      </c>
      <c r="D151" s="20">
        <f>SUM(D152:D165)</f>
        <v>1212805.9000000001</v>
      </c>
    </row>
    <row r="152" spans="1:4" ht="47.25" x14ac:dyDescent="0.25">
      <c r="A152" s="15" t="s">
        <v>202</v>
      </c>
      <c r="B152" s="15" t="s">
        <v>26</v>
      </c>
      <c r="C152" s="16" t="s">
        <v>27</v>
      </c>
      <c r="D152" s="17">
        <v>21136</v>
      </c>
    </row>
    <row r="153" spans="1:4" ht="31.5" x14ac:dyDescent="0.25">
      <c r="A153" s="15" t="s">
        <v>202</v>
      </c>
      <c r="B153" s="15" t="s">
        <v>14</v>
      </c>
      <c r="C153" s="16" t="s">
        <v>15</v>
      </c>
      <c r="D153" s="17">
        <v>14411.1</v>
      </c>
    </row>
    <row r="154" spans="1:4" ht="94.5" x14ac:dyDescent="0.25">
      <c r="A154" s="15" t="s">
        <v>202</v>
      </c>
      <c r="B154" s="15" t="s">
        <v>36</v>
      </c>
      <c r="C154" s="16" t="s">
        <v>37</v>
      </c>
      <c r="D154" s="17">
        <v>221.7</v>
      </c>
    </row>
    <row r="155" spans="1:4" ht="63" x14ac:dyDescent="0.25">
      <c r="A155" s="15" t="s">
        <v>202</v>
      </c>
      <c r="B155" s="15" t="s">
        <v>16</v>
      </c>
      <c r="C155" s="16" t="s">
        <v>78</v>
      </c>
      <c r="D155" s="17">
        <v>2572.3000000000002</v>
      </c>
    </row>
    <row r="156" spans="1:4" ht="31.5" x14ac:dyDescent="0.25">
      <c r="A156" s="15" t="s">
        <v>202</v>
      </c>
      <c r="B156" s="15" t="s">
        <v>81</v>
      </c>
      <c r="C156" s="16" t="s">
        <v>185</v>
      </c>
      <c r="D156" s="17">
        <v>236.5</v>
      </c>
    </row>
    <row r="157" spans="1:4" ht="78.75" x14ac:dyDescent="0.25">
      <c r="A157" s="18" t="s">
        <v>202</v>
      </c>
      <c r="B157" s="15" t="s">
        <v>204</v>
      </c>
      <c r="C157" s="24" t="s">
        <v>205</v>
      </c>
      <c r="D157" s="25">
        <v>93062.6</v>
      </c>
    </row>
    <row r="158" spans="1:4" ht="110.25" x14ac:dyDescent="0.25">
      <c r="A158" s="18" t="s">
        <v>202</v>
      </c>
      <c r="B158" s="15" t="s">
        <v>206</v>
      </c>
      <c r="C158" s="24" t="s">
        <v>207</v>
      </c>
      <c r="D158" s="25">
        <v>39426.300000000003</v>
      </c>
    </row>
    <row r="159" spans="1:4" ht="157.5" x14ac:dyDescent="0.25">
      <c r="A159" s="18" t="s">
        <v>202</v>
      </c>
      <c r="B159" s="15" t="s">
        <v>208</v>
      </c>
      <c r="C159" s="24" t="s">
        <v>209</v>
      </c>
      <c r="D159" s="25">
        <v>673680.8</v>
      </c>
    </row>
    <row r="160" spans="1:4" ht="63" x14ac:dyDescent="0.25">
      <c r="A160" s="18" t="s">
        <v>202</v>
      </c>
      <c r="B160" s="15" t="s">
        <v>210</v>
      </c>
      <c r="C160" s="24" t="s">
        <v>211</v>
      </c>
      <c r="D160" s="25">
        <v>73252.899999999994</v>
      </c>
    </row>
    <row r="161" spans="1:4" ht="63" x14ac:dyDescent="0.25">
      <c r="A161" s="18" t="s">
        <v>202</v>
      </c>
      <c r="B161" s="15" t="s">
        <v>212</v>
      </c>
      <c r="C161" s="24" t="s">
        <v>213</v>
      </c>
      <c r="D161" s="25">
        <v>231545.9</v>
      </c>
    </row>
    <row r="162" spans="1:4" ht="47.25" x14ac:dyDescent="0.25">
      <c r="A162" s="18" t="s">
        <v>202</v>
      </c>
      <c r="B162" s="15" t="s">
        <v>198</v>
      </c>
      <c r="C162" s="24" t="s">
        <v>199</v>
      </c>
      <c r="D162" s="25">
        <v>22000</v>
      </c>
    </row>
    <row r="163" spans="1:4" ht="63" x14ac:dyDescent="0.25">
      <c r="A163" s="18" t="s">
        <v>202</v>
      </c>
      <c r="B163" s="15" t="s">
        <v>121</v>
      </c>
      <c r="C163" s="24" t="s">
        <v>122</v>
      </c>
      <c r="D163" s="25">
        <v>42247.3</v>
      </c>
    </row>
    <row r="164" spans="1:4" ht="63" x14ac:dyDescent="0.25">
      <c r="A164" s="18" t="s">
        <v>202</v>
      </c>
      <c r="B164" s="15" t="s">
        <v>123</v>
      </c>
      <c r="C164" s="24" t="s">
        <v>124</v>
      </c>
      <c r="D164" s="25">
        <v>1782.1</v>
      </c>
    </row>
    <row r="165" spans="1:4" ht="78.75" x14ac:dyDescent="0.25">
      <c r="A165" s="18" t="s">
        <v>202</v>
      </c>
      <c r="B165" s="15" t="s">
        <v>214</v>
      </c>
      <c r="C165" s="24" t="s">
        <v>215</v>
      </c>
      <c r="D165" s="25">
        <v>-2769.6</v>
      </c>
    </row>
    <row r="166" spans="1:4" s="23" customFormat="1" ht="31.5" x14ac:dyDescent="0.25">
      <c r="A166" s="13" t="s">
        <v>216</v>
      </c>
      <c r="B166" s="15"/>
      <c r="C166" s="22" t="s">
        <v>217</v>
      </c>
      <c r="D166" s="20">
        <f>SUM(D167:D172)</f>
        <v>181492.1</v>
      </c>
    </row>
    <row r="167" spans="1:4" ht="63" x14ac:dyDescent="0.25">
      <c r="A167" s="15" t="s">
        <v>216</v>
      </c>
      <c r="B167" s="15" t="s">
        <v>218</v>
      </c>
      <c r="C167" s="16" t="s">
        <v>219</v>
      </c>
      <c r="D167" s="17">
        <v>95</v>
      </c>
    </row>
    <row r="168" spans="1:4" ht="47.25" x14ac:dyDescent="0.25">
      <c r="A168" s="18" t="s">
        <v>216</v>
      </c>
      <c r="B168" s="15" t="s">
        <v>48</v>
      </c>
      <c r="C168" s="24" t="s">
        <v>49</v>
      </c>
      <c r="D168" s="25">
        <v>169174.39999999999</v>
      </c>
    </row>
    <row r="169" spans="1:4" ht="94.5" x14ac:dyDescent="0.25">
      <c r="A169" s="18" t="s">
        <v>216</v>
      </c>
      <c r="B169" s="15" t="s">
        <v>220</v>
      </c>
      <c r="C169" s="24" t="s">
        <v>221</v>
      </c>
      <c r="D169" s="25">
        <v>6116.7</v>
      </c>
    </row>
    <row r="170" spans="1:4" ht="47.25" x14ac:dyDescent="0.25">
      <c r="A170" s="18" t="s">
        <v>216</v>
      </c>
      <c r="B170" s="15" t="s">
        <v>198</v>
      </c>
      <c r="C170" s="24" t="s">
        <v>199</v>
      </c>
      <c r="D170" s="25">
        <v>5460.4</v>
      </c>
    </row>
    <row r="171" spans="1:4" ht="63" x14ac:dyDescent="0.25">
      <c r="A171" s="18" t="s">
        <v>216</v>
      </c>
      <c r="B171" s="15" t="s">
        <v>123</v>
      </c>
      <c r="C171" s="24" t="s">
        <v>124</v>
      </c>
      <c r="D171" s="25">
        <v>4.9000000000000004</v>
      </c>
    </row>
    <row r="172" spans="1:4" ht="94.5" x14ac:dyDescent="0.25">
      <c r="A172" s="18" t="s">
        <v>216</v>
      </c>
      <c r="B172" s="15" t="s">
        <v>42</v>
      </c>
      <c r="C172" s="24" t="s">
        <v>43</v>
      </c>
      <c r="D172" s="25">
        <v>640.70000000000005</v>
      </c>
    </row>
    <row r="173" spans="1:4" s="23" customFormat="1" ht="31.5" x14ac:dyDescent="0.25">
      <c r="A173" s="13" t="s">
        <v>222</v>
      </c>
      <c r="B173" s="15"/>
      <c r="C173" s="22" t="s">
        <v>223</v>
      </c>
      <c r="D173" s="20">
        <f>SUM(D174)</f>
        <v>2024.2</v>
      </c>
    </row>
    <row r="174" spans="1:4" ht="126" x14ac:dyDescent="0.25">
      <c r="A174" s="15" t="s">
        <v>222</v>
      </c>
      <c r="B174" s="15" t="s">
        <v>224</v>
      </c>
      <c r="C174" s="16" t="s">
        <v>225</v>
      </c>
      <c r="D174" s="17">
        <v>2024.2</v>
      </c>
    </row>
    <row r="175" spans="1:4" s="23" customFormat="1" ht="31.5" x14ac:dyDescent="0.25">
      <c r="A175" s="13" t="s">
        <v>226</v>
      </c>
      <c r="B175" s="15"/>
      <c r="C175" s="29" t="s">
        <v>227</v>
      </c>
      <c r="D175" s="20">
        <f>D176+D177</f>
        <v>-15.700000000000003</v>
      </c>
    </row>
    <row r="176" spans="1:4" ht="31.5" x14ac:dyDescent="0.25">
      <c r="A176" s="15" t="s">
        <v>226</v>
      </c>
      <c r="B176" s="15" t="s">
        <v>14</v>
      </c>
      <c r="C176" s="16" t="s">
        <v>15</v>
      </c>
      <c r="D176" s="17">
        <v>50</v>
      </c>
    </row>
    <row r="177" spans="1:4" ht="78.75" x14ac:dyDescent="0.25">
      <c r="A177" s="30">
        <v>129</v>
      </c>
      <c r="B177" s="15" t="s">
        <v>74</v>
      </c>
      <c r="C177" s="24" t="s">
        <v>75</v>
      </c>
      <c r="D177" s="25">
        <v>-65.7</v>
      </c>
    </row>
    <row r="178" spans="1:4" s="23" customFormat="1" ht="31.5" x14ac:dyDescent="0.25">
      <c r="A178" s="13" t="s">
        <v>228</v>
      </c>
      <c r="B178" s="15"/>
      <c r="C178" s="22" t="s">
        <v>229</v>
      </c>
      <c r="D178" s="20">
        <f>SUM(D179:D185)</f>
        <v>327237.7</v>
      </c>
    </row>
    <row r="179" spans="1:4" ht="78.75" x14ac:dyDescent="0.25">
      <c r="A179" s="15" t="s">
        <v>228</v>
      </c>
      <c r="B179" s="15" t="s">
        <v>230</v>
      </c>
      <c r="C179" s="16" t="s">
        <v>231</v>
      </c>
      <c r="D179" s="17">
        <v>23166</v>
      </c>
    </row>
    <row r="180" spans="1:4" ht="63" x14ac:dyDescent="0.25">
      <c r="A180" s="15" t="s">
        <v>228</v>
      </c>
      <c r="B180" s="15" t="s">
        <v>232</v>
      </c>
      <c r="C180" s="16" t="s">
        <v>233</v>
      </c>
      <c r="D180" s="17">
        <v>38175.9</v>
      </c>
    </row>
    <row r="181" spans="1:4" ht="63" x14ac:dyDescent="0.25">
      <c r="A181" s="15" t="s">
        <v>228</v>
      </c>
      <c r="B181" s="15" t="s">
        <v>234</v>
      </c>
      <c r="C181" s="16" t="s">
        <v>235</v>
      </c>
      <c r="D181" s="17">
        <v>17431.7</v>
      </c>
    </row>
    <row r="182" spans="1:4" ht="126" x14ac:dyDescent="0.25">
      <c r="A182" s="15" t="s">
        <v>228</v>
      </c>
      <c r="B182" s="15" t="s">
        <v>236</v>
      </c>
      <c r="C182" s="16" t="s">
        <v>237</v>
      </c>
      <c r="D182" s="17">
        <v>8.8000000000000007</v>
      </c>
    </row>
    <row r="183" spans="1:4" ht="31.5" x14ac:dyDescent="0.25">
      <c r="A183" s="15" t="s">
        <v>228</v>
      </c>
      <c r="B183" s="15" t="s">
        <v>14</v>
      </c>
      <c r="C183" s="16" t="s">
        <v>15</v>
      </c>
      <c r="D183" s="17">
        <v>1536.1</v>
      </c>
    </row>
    <row r="184" spans="1:4" ht="63" x14ac:dyDescent="0.25">
      <c r="A184" s="15" t="s">
        <v>228</v>
      </c>
      <c r="B184" s="15" t="s">
        <v>16</v>
      </c>
      <c r="C184" s="16" t="s">
        <v>78</v>
      </c>
      <c r="D184" s="17">
        <v>103</v>
      </c>
    </row>
    <row r="185" spans="1:4" ht="47.25" x14ac:dyDescent="0.25">
      <c r="A185" s="18" t="s">
        <v>228</v>
      </c>
      <c r="B185" s="15" t="s">
        <v>238</v>
      </c>
      <c r="C185" s="24" t="s">
        <v>239</v>
      </c>
      <c r="D185" s="25">
        <v>246816.2</v>
      </c>
    </row>
    <row r="186" spans="1:4" s="23" customFormat="1" ht="31.5" x14ac:dyDescent="0.25">
      <c r="A186" s="13" t="s">
        <v>240</v>
      </c>
      <c r="B186" s="15"/>
      <c r="C186" s="22" t="s">
        <v>241</v>
      </c>
      <c r="D186" s="20">
        <f>SUM(D187:D194)</f>
        <v>48781.599999999999</v>
      </c>
    </row>
    <row r="187" spans="1:4" ht="31.5" x14ac:dyDescent="0.25">
      <c r="A187" s="15" t="s">
        <v>240</v>
      </c>
      <c r="B187" s="15" t="s">
        <v>14</v>
      </c>
      <c r="C187" s="16" t="s">
        <v>15</v>
      </c>
      <c r="D187" s="17">
        <v>20.2</v>
      </c>
    </row>
    <row r="188" spans="1:4" ht="63" x14ac:dyDescent="0.25">
      <c r="A188" s="18" t="s">
        <v>240</v>
      </c>
      <c r="B188" s="15" t="s">
        <v>242</v>
      </c>
      <c r="C188" s="24" t="s">
        <v>243</v>
      </c>
      <c r="D188" s="25">
        <v>2910.2</v>
      </c>
    </row>
    <row r="189" spans="1:4" ht="31.5" x14ac:dyDescent="0.25">
      <c r="A189" s="18" t="s">
        <v>240</v>
      </c>
      <c r="B189" s="15" t="s">
        <v>244</v>
      </c>
      <c r="C189" s="24" t="s">
        <v>245</v>
      </c>
      <c r="D189" s="25">
        <v>4601.3</v>
      </c>
    </row>
    <row r="190" spans="1:4" ht="110.25" x14ac:dyDescent="0.25">
      <c r="A190" s="18" t="s">
        <v>240</v>
      </c>
      <c r="B190" s="15" t="s">
        <v>246</v>
      </c>
      <c r="C190" s="24" t="s">
        <v>247</v>
      </c>
      <c r="D190" s="25">
        <v>26503.9</v>
      </c>
    </row>
    <row r="191" spans="1:4" ht="47.25" x14ac:dyDescent="0.25">
      <c r="A191" s="18" t="s">
        <v>240</v>
      </c>
      <c r="B191" s="15" t="s">
        <v>198</v>
      </c>
      <c r="C191" s="24" t="s">
        <v>199</v>
      </c>
      <c r="D191" s="25">
        <v>12893.6</v>
      </c>
    </row>
    <row r="192" spans="1:4" ht="63" x14ac:dyDescent="0.25">
      <c r="A192" s="18" t="s">
        <v>240</v>
      </c>
      <c r="B192" s="15" t="s">
        <v>121</v>
      </c>
      <c r="C192" s="24" t="s">
        <v>122</v>
      </c>
      <c r="D192" s="25">
        <v>40.700000000000003</v>
      </c>
    </row>
    <row r="193" spans="1:4" ht="63" x14ac:dyDescent="0.25">
      <c r="A193" s="18" t="s">
        <v>240</v>
      </c>
      <c r="B193" s="15" t="s">
        <v>123</v>
      </c>
      <c r="C193" s="24" t="s">
        <v>124</v>
      </c>
      <c r="D193" s="25">
        <v>673.8</v>
      </c>
    </row>
    <row r="194" spans="1:4" ht="94.5" x14ac:dyDescent="0.25">
      <c r="A194" s="18" t="s">
        <v>240</v>
      </c>
      <c r="B194" s="15" t="s">
        <v>42</v>
      </c>
      <c r="C194" s="24" t="s">
        <v>43</v>
      </c>
      <c r="D194" s="25">
        <v>1137.9000000000001</v>
      </c>
    </row>
    <row r="195" spans="1:4" s="23" customFormat="1" ht="47.25" x14ac:dyDescent="0.25">
      <c r="A195" s="13" t="s">
        <v>248</v>
      </c>
      <c r="B195" s="15"/>
      <c r="C195" s="22" t="s">
        <v>249</v>
      </c>
      <c r="D195" s="20">
        <f>SUM(D196:D213)</f>
        <v>495925.5</v>
      </c>
    </row>
    <row r="196" spans="1:4" ht="94.5" x14ac:dyDescent="0.25">
      <c r="A196" s="15" t="s">
        <v>248</v>
      </c>
      <c r="B196" s="15" t="s">
        <v>34</v>
      </c>
      <c r="C196" s="16" t="s">
        <v>35</v>
      </c>
      <c r="D196" s="17">
        <v>1538.4</v>
      </c>
    </row>
    <row r="197" spans="1:4" ht="63" x14ac:dyDescent="0.25">
      <c r="A197" s="15" t="s">
        <v>248</v>
      </c>
      <c r="B197" s="15" t="s">
        <v>85</v>
      </c>
      <c r="C197" s="16" t="s">
        <v>86</v>
      </c>
      <c r="D197" s="17">
        <v>241</v>
      </c>
    </row>
    <row r="198" spans="1:4" ht="126" x14ac:dyDescent="0.25">
      <c r="A198" s="15" t="s">
        <v>248</v>
      </c>
      <c r="B198" s="15" t="s">
        <v>250</v>
      </c>
      <c r="C198" s="16" t="s">
        <v>251</v>
      </c>
      <c r="D198" s="17">
        <v>507.7</v>
      </c>
    </row>
    <row r="199" spans="1:4" ht="126" x14ac:dyDescent="0.25">
      <c r="A199" s="15" t="s">
        <v>248</v>
      </c>
      <c r="B199" s="15" t="s">
        <v>252</v>
      </c>
      <c r="C199" s="16" t="s">
        <v>253</v>
      </c>
      <c r="D199" s="17">
        <v>887.8</v>
      </c>
    </row>
    <row r="200" spans="1:4" ht="31.5" x14ac:dyDescent="0.25">
      <c r="A200" s="15" t="s">
        <v>248</v>
      </c>
      <c r="B200" s="15" t="s">
        <v>14</v>
      </c>
      <c r="C200" s="16" t="s">
        <v>15</v>
      </c>
      <c r="D200" s="17">
        <v>951.3</v>
      </c>
    </row>
    <row r="201" spans="1:4" ht="63" x14ac:dyDescent="0.25">
      <c r="A201" s="15" t="s">
        <v>248</v>
      </c>
      <c r="B201" s="15" t="s">
        <v>16</v>
      </c>
      <c r="C201" s="16" t="s">
        <v>78</v>
      </c>
      <c r="D201" s="17">
        <v>88.4</v>
      </c>
    </row>
    <row r="202" spans="1:4" ht="47.25" x14ac:dyDescent="0.25">
      <c r="A202" s="18" t="s">
        <v>248</v>
      </c>
      <c r="B202" s="15" t="s">
        <v>48</v>
      </c>
      <c r="C202" s="24" t="s">
        <v>49</v>
      </c>
      <c r="D202" s="25">
        <v>30315.4</v>
      </c>
    </row>
    <row r="203" spans="1:4" ht="78.75" x14ac:dyDescent="0.25">
      <c r="A203" s="18" t="s">
        <v>248</v>
      </c>
      <c r="B203" s="15" t="s">
        <v>113</v>
      </c>
      <c r="C203" s="24" t="s">
        <v>114</v>
      </c>
      <c r="D203" s="25">
        <v>7981</v>
      </c>
    </row>
    <row r="204" spans="1:4" ht="63" x14ac:dyDescent="0.25">
      <c r="A204" s="18" t="s">
        <v>248</v>
      </c>
      <c r="B204" s="15" t="s">
        <v>254</v>
      </c>
      <c r="C204" s="24" t="s">
        <v>255</v>
      </c>
      <c r="D204" s="25">
        <v>2337.5</v>
      </c>
    </row>
    <row r="205" spans="1:4" ht="94.5" x14ac:dyDescent="0.25">
      <c r="A205" s="18" t="s">
        <v>248</v>
      </c>
      <c r="B205" s="15" t="s">
        <v>256</v>
      </c>
      <c r="C205" s="24" t="s">
        <v>257</v>
      </c>
      <c r="D205" s="25">
        <v>18533.5</v>
      </c>
    </row>
    <row r="206" spans="1:4" ht="78.75" x14ac:dyDescent="0.25">
      <c r="A206" s="18" t="s">
        <v>248</v>
      </c>
      <c r="B206" s="15" t="s">
        <v>258</v>
      </c>
      <c r="C206" s="24" t="s">
        <v>259</v>
      </c>
      <c r="D206" s="25">
        <v>340392.4</v>
      </c>
    </row>
    <row r="207" spans="1:4" ht="157.5" x14ac:dyDescent="0.25">
      <c r="A207" s="18" t="s">
        <v>248</v>
      </c>
      <c r="B207" s="15" t="s">
        <v>260</v>
      </c>
      <c r="C207" s="24" t="s">
        <v>261</v>
      </c>
      <c r="D207" s="25">
        <v>6414.8</v>
      </c>
    </row>
    <row r="208" spans="1:4" ht="47.25" x14ac:dyDescent="0.25">
      <c r="A208" s="18" t="s">
        <v>248</v>
      </c>
      <c r="B208" s="15" t="s">
        <v>198</v>
      </c>
      <c r="C208" s="24" t="s">
        <v>199</v>
      </c>
      <c r="D208" s="25">
        <v>8975.7999999999993</v>
      </c>
    </row>
    <row r="209" spans="1:4" ht="63" x14ac:dyDescent="0.25">
      <c r="A209" s="18" t="s">
        <v>248</v>
      </c>
      <c r="B209" s="15" t="s">
        <v>121</v>
      </c>
      <c r="C209" s="24" t="s">
        <v>122</v>
      </c>
      <c r="D209" s="25">
        <v>339.2</v>
      </c>
    </row>
    <row r="210" spans="1:4" ht="63" x14ac:dyDescent="0.25">
      <c r="A210" s="18" t="s">
        <v>248</v>
      </c>
      <c r="B210" s="15" t="s">
        <v>123</v>
      </c>
      <c r="C210" s="24" t="s">
        <v>124</v>
      </c>
      <c r="D210" s="25">
        <v>2274.8000000000002</v>
      </c>
    </row>
    <row r="211" spans="1:4" ht="94.5" x14ac:dyDescent="0.25">
      <c r="A211" s="18" t="s">
        <v>248</v>
      </c>
      <c r="B211" s="15" t="s">
        <v>262</v>
      </c>
      <c r="C211" s="24" t="s">
        <v>263</v>
      </c>
      <c r="D211" s="25">
        <v>0.1</v>
      </c>
    </row>
    <row r="212" spans="1:4" ht="94.5" x14ac:dyDescent="0.25">
      <c r="A212" s="18" t="s">
        <v>248</v>
      </c>
      <c r="B212" s="15" t="s">
        <v>42</v>
      </c>
      <c r="C212" s="24" t="s">
        <v>43</v>
      </c>
      <c r="D212" s="25">
        <v>74146.5</v>
      </c>
    </row>
    <row r="213" spans="1:4" ht="78.75" x14ac:dyDescent="0.25">
      <c r="A213" s="18" t="s">
        <v>248</v>
      </c>
      <c r="B213" s="15" t="s">
        <v>264</v>
      </c>
      <c r="C213" s="24" t="s">
        <v>265</v>
      </c>
      <c r="D213" s="25">
        <v>-0.1</v>
      </c>
    </row>
    <row r="214" spans="1:4" s="23" customFormat="1" ht="63" x14ac:dyDescent="0.25">
      <c r="A214" s="13" t="s">
        <v>266</v>
      </c>
      <c r="B214" s="15"/>
      <c r="C214" s="22" t="s">
        <v>267</v>
      </c>
      <c r="D214" s="20">
        <f>D215</f>
        <v>496.4</v>
      </c>
    </row>
    <row r="215" spans="1:4" ht="63" x14ac:dyDescent="0.25">
      <c r="A215" s="15" t="s">
        <v>266</v>
      </c>
      <c r="B215" s="15" t="s">
        <v>16</v>
      </c>
      <c r="C215" s="16" t="s">
        <v>78</v>
      </c>
      <c r="D215" s="17">
        <v>496.4</v>
      </c>
    </row>
    <row r="216" spans="1:4" s="23" customFormat="1" ht="31.5" x14ac:dyDescent="0.25">
      <c r="A216" s="13" t="s">
        <v>268</v>
      </c>
      <c r="B216" s="15"/>
      <c r="C216" s="22" t="s">
        <v>269</v>
      </c>
      <c r="D216" s="20">
        <f>D217+D218</f>
        <v>433.90000000000003</v>
      </c>
    </row>
    <row r="217" spans="1:4" ht="31.5" x14ac:dyDescent="0.25">
      <c r="A217" s="15" t="s">
        <v>268</v>
      </c>
      <c r="B217" s="15" t="s">
        <v>14</v>
      </c>
      <c r="C217" s="16" t="s">
        <v>15</v>
      </c>
      <c r="D217" s="17">
        <v>424.8</v>
      </c>
    </row>
    <row r="218" spans="1:4" ht="63" x14ac:dyDescent="0.25">
      <c r="A218" s="15" t="s">
        <v>268</v>
      </c>
      <c r="B218" s="15" t="s">
        <v>16</v>
      </c>
      <c r="C218" s="16" t="s">
        <v>78</v>
      </c>
      <c r="D218" s="17">
        <v>9.1</v>
      </c>
    </row>
    <row r="219" spans="1:4" s="23" customFormat="1" ht="31.5" x14ac:dyDescent="0.25">
      <c r="A219" s="13" t="s">
        <v>270</v>
      </c>
      <c r="B219" s="15"/>
      <c r="C219" s="22" t="s">
        <v>271</v>
      </c>
      <c r="D219" s="20">
        <f>SUM(D220:D244)</f>
        <v>2843794.1</v>
      </c>
    </row>
    <row r="220" spans="1:4" ht="63" x14ac:dyDescent="0.25">
      <c r="A220" s="15" t="s">
        <v>270</v>
      </c>
      <c r="B220" s="15" t="s">
        <v>272</v>
      </c>
      <c r="C220" s="16" t="s">
        <v>273</v>
      </c>
      <c r="D220" s="17">
        <v>3030</v>
      </c>
    </row>
    <row r="221" spans="1:4" ht="31.5" x14ac:dyDescent="0.25">
      <c r="A221" s="15" t="s">
        <v>270</v>
      </c>
      <c r="B221" s="15" t="s">
        <v>14</v>
      </c>
      <c r="C221" s="16" t="s">
        <v>15</v>
      </c>
      <c r="D221" s="17">
        <v>5730.6</v>
      </c>
    </row>
    <row r="222" spans="1:4" ht="110.25" x14ac:dyDescent="0.25">
      <c r="A222" s="15" t="s">
        <v>270</v>
      </c>
      <c r="B222" s="15" t="s">
        <v>28</v>
      </c>
      <c r="C222" s="16" t="s">
        <v>29</v>
      </c>
      <c r="D222" s="17">
        <v>22.2</v>
      </c>
    </row>
    <row r="223" spans="1:4" ht="63" x14ac:dyDescent="0.25">
      <c r="A223" s="15" t="s">
        <v>270</v>
      </c>
      <c r="B223" s="15" t="s">
        <v>16</v>
      </c>
      <c r="C223" s="16" t="s">
        <v>78</v>
      </c>
      <c r="D223" s="17">
        <v>412.3</v>
      </c>
    </row>
    <row r="224" spans="1:4" ht="78.75" x14ac:dyDescent="0.25">
      <c r="A224" s="18" t="s">
        <v>270</v>
      </c>
      <c r="B224" s="15" t="s">
        <v>113</v>
      </c>
      <c r="C224" s="24" t="s">
        <v>114</v>
      </c>
      <c r="D224" s="25">
        <v>10888.3</v>
      </c>
    </row>
    <row r="225" spans="1:4" ht="94.5" x14ac:dyDescent="0.25">
      <c r="A225" s="18" t="s">
        <v>270</v>
      </c>
      <c r="B225" s="15" t="s">
        <v>274</v>
      </c>
      <c r="C225" s="24" t="s">
        <v>275</v>
      </c>
      <c r="D225" s="25">
        <v>154672.6</v>
      </c>
    </row>
    <row r="226" spans="1:4" ht="157.5" x14ac:dyDescent="0.25">
      <c r="A226" s="18" t="s">
        <v>270</v>
      </c>
      <c r="B226" s="15" t="s">
        <v>276</v>
      </c>
      <c r="C226" s="24" t="s">
        <v>277</v>
      </c>
      <c r="D226" s="25">
        <v>6116.9</v>
      </c>
    </row>
    <row r="227" spans="1:4" ht="78.75" x14ac:dyDescent="0.25">
      <c r="A227" s="18" t="s">
        <v>270</v>
      </c>
      <c r="B227" s="15" t="s">
        <v>278</v>
      </c>
      <c r="C227" s="24" t="s">
        <v>279</v>
      </c>
      <c r="D227" s="25">
        <v>10785.8</v>
      </c>
    </row>
    <row r="228" spans="1:4" ht="94.5" x14ac:dyDescent="0.25">
      <c r="A228" s="18" t="s">
        <v>270</v>
      </c>
      <c r="B228" s="15" t="s">
        <v>280</v>
      </c>
      <c r="C228" s="24" t="s">
        <v>281</v>
      </c>
      <c r="D228" s="25">
        <v>23665.8</v>
      </c>
    </row>
    <row r="229" spans="1:4" ht="94.5" x14ac:dyDescent="0.25">
      <c r="A229" s="18" t="s">
        <v>270</v>
      </c>
      <c r="B229" s="15" t="s">
        <v>282</v>
      </c>
      <c r="C229" s="24" t="s">
        <v>283</v>
      </c>
      <c r="D229" s="25">
        <v>139972</v>
      </c>
    </row>
    <row r="230" spans="1:4" ht="94.5" x14ac:dyDescent="0.25">
      <c r="A230" s="18" t="s">
        <v>270</v>
      </c>
      <c r="B230" s="15" t="s">
        <v>284</v>
      </c>
      <c r="C230" s="24" t="s">
        <v>285</v>
      </c>
      <c r="D230" s="25">
        <v>89</v>
      </c>
    </row>
    <row r="231" spans="1:4" ht="63" x14ac:dyDescent="0.25">
      <c r="A231" s="18" t="s">
        <v>270</v>
      </c>
      <c r="B231" s="15" t="s">
        <v>286</v>
      </c>
      <c r="C231" s="24" t="s">
        <v>287</v>
      </c>
      <c r="D231" s="25">
        <v>955537.5</v>
      </c>
    </row>
    <row r="232" spans="1:4" ht="63" x14ac:dyDescent="0.25">
      <c r="A232" s="18" t="s">
        <v>270</v>
      </c>
      <c r="B232" s="15" t="s">
        <v>288</v>
      </c>
      <c r="C232" s="24" t="s">
        <v>289</v>
      </c>
      <c r="D232" s="25">
        <v>26122.1</v>
      </c>
    </row>
    <row r="233" spans="1:4" ht="110.25" x14ac:dyDescent="0.25">
      <c r="A233" s="18" t="s">
        <v>270</v>
      </c>
      <c r="B233" s="15" t="s">
        <v>290</v>
      </c>
      <c r="C233" s="24" t="s">
        <v>291</v>
      </c>
      <c r="D233" s="25">
        <v>17248</v>
      </c>
    </row>
    <row r="234" spans="1:4" ht="94.5" x14ac:dyDescent="0.25">
      <c r="A234" s="18" t="s">
        <v>270</v>
      </c>
      <c r="B234" s="15" t="s">
        <v>292</v>
      </c>
      <c r="C234" s="24" t="s">
        <v>293</v>
      </c>
      <c r="D234" s="25">
        <v>219.6</v>
      </c>
    </row>
    <row r="235" spans="1:4" ht="141.75" x14ac:dyDescent="0.25">
      <c r="A235" s="18" t="s">
        <v>270</v>
      </c>
      <c r="B235" s="15" t="s">
        <v>294</v>
      </c>
      <c r="C235" s="24" t="s">
        <v>295</v>
      </c>
      <c r="D235" s="25">
        <v>1476625.3</v>
      </c>
    </row>
    <row r="236" spans="1:4" ht="110.25" x14ac:dyDescent="0.25">
      <c r="A236" s="18" t="s">
        <v>270</v>
      </c>
      <c r="B236" s="15" t="s">
        <v>296</v>
      </c>
      <c r="C236" s="24" t="s">
        <v>297</v>
      </c>
      <c r="D236" s="25">
        <v>1824</v>
      </c>
    </row>
    <row r="237" spans="1:4" ht="47.25" x14ac:dyDescent="0.25">
      <c r="A237" s="18" t="s">
        <v>270</v>
      </c>
      <c r="B237" s="15" t="s">
        <v>198</v>
      </c>
      <c r="C237" s="24" t="s">
        <v>199</v>
      </c>
      <c r="D237" s="25">
        <v>1376.3</v>
      </c>
    </row>
    <row r="238" spans="1:4" ht="63" x14ac:dyDescent="0.25">
      <c r="A238" s="18" t="s">
        <v>270</v>
      </c>
      <c r="B238" s="15" t="s">
        <v>298</v>
      </c>
      <c r="C238" s="24" t="s">
        <v>299</v>
      </c>
      <c r="D238" s="25">
        <v>75</v>
      </c>
    </row>
    <row r="239" spans="1:4" ht="63" x14ac:dyDescent="0.25">
      <c r="A239" s="18" t="s">
        <v>270</v>
      </c>
      <c r="B239" s="15" t="s">
        <v>121</v>
      </c>
      <c r="C239" s="24" t="s">
        <v>122</v>
      </c>
      <c r="D239" s="25">
        <v>41.3</v>
      </c>
    </row>
    <row r="240" spans="1:4" ht="63" x14ac:dyDescent="0.25">
      <c r="A240" s="18" t="s">
        <v>270</v>
      </c>
      <c r="B240" s="15" t="s">
        <v>123</v>
      </c>
      <c r="C240" s="24" t="s">
        <v>124</v>
      </c>
      <c r="D240" s="25">
        <v>683</v>
      </c>
    </row>
    <row r="241" spans="1:4" ht="94.5" x14ac:dyDescent="0.25">
      <c r="A241" s="18" t="s">
        <v>270</v>
      </c>
      <c r="B241" s="15" t="s">
        <v>42</v>
      </c>
      <c r="C241" s="24" t="s">
        <v>43</v>
      </c>
      <c r="D241" s="25">
        <v>10208.1</v>
      </c>
    </row>
    <row r="242" spans="1:4" ht="110.25" x14ac:dyDescent="0.25">
      <c r="A242" s="18" t="s">
        <v>270</v>
      </c>
      <c r="B242" s="15" t="s">
        <v>300</v>
      </c>
      <c r="C242" s="24" t="s">
        <v>301</v>
      </c>
      <c r="D242" s="25">
        <v>-840.5</v>
      </c>
    </row>
    <row r="243" spans="1:4" ht="94.5" x14ac:dyDescent="0.25">
      <c r="A243" s="18" t="s">
        <v>270</v>
      </c>
      <c r="B243" s="15" t="s">
        <v>302</v>
      </c>
      <c r="C243" s="24" t="s">
        <v>303</v>
      </c>
      <c r="D243" s="25">
        <v>-1.3</v>
      </c>
    </row>
    <row r="244" spans="1:4" ht="78.75" x14ac:dyDescent="0.25">
      <c r="A244" s="18" t="s">
        <v>270</v>
      </c>
      <c r="B244" s="15" t="s">
        <v>74</v>
      </c>
      <c r="C244" s="24" t="s">
        <v>75</v>
      </c>
      <c r="D244" s="25">
        <v>-709.8</v>
      </c>
    </row>
    <row r="245" spans="1:4" s="23" customFormat="1" ht="31.5" x14ac:dyDescent="0.25">
      <c r="A245" s="13" t="s">
        <v>304</v>
      </c>
      <c r="B245" s="15"/>
      <c r="C245" s="22" t="s">
        <v>305</v>
      </c>
      <c r="D245" s="20">
        <f>SUM(D246:D247)</f>
        <v>1824.9</v>
      </c>
    </row>
    <row r="246" spans="1:4" ht="31.5" x14ac:dyDescent="0.25">
      <c r="A246" s="15" t="s">
        <v>304</v>
      </c>
      <c r="B246" s="15" t="s">
        <v>306</v>
      </c>
      <c r="C246" s="16" t="s">
        <v>307</v>
      </c>
      <c r="D246" s="17">
        <v>1606.9</v>
      </c>
    </row>
    <row r="247" spans="1:4" ht="94.5" x14ac:dyDescent="0.25">
      <c r="A247" s="15" t="s">
        <v>304</v>
      </c>
      <c r="B247" s="15" t="s">
        <v>36</v>
      </c>
      <c r="C247" s="16" t="s">
        <v>37</v>
      </c>
      <c r="D247" s="17">
        <v>218</v>
      </c>
    </row>
    <row r="248" spans="1:4" s="23" customFormat="1" ht="31.5" x14ac:dyDescent="0.25">
      <c r="A248" s="13" t="s">
        <v>308</v>
      </c>
      <c r="B248" s="15"/>
      <c r="C248" s="29" t="s">
        <v>309</v>
      </c>
      <c r="D248" s="20">
        <f>SUM(D249:D252)</f>
        <v>414.4</v>
      </c>
    </row>
    <row r="249" spans="1:4" ht="31.5" x14ac:dyDescent="0.25">
      <c r="A249" s="15" t="s">
        <v>308</v>
      </c>
      <c r="B249" s="15" t="s">
        <v>310</v>
      </c>
      <c r="C249" s="16" t="s">
        <v>15</v>
      </c>
      <c r="D249" s="17">
        <v>202.1</v>
      </c>
    </row>
    <row r="250" spans="1:4" ht="110.25" x14ac:dyDescent="0.25">
      <c r="A250" s="15" t="s">
        <v>308</v>
      </c>
      <c r="B250" s="15" t="s">
        <v>28</v>
      </c>
      <c r="C250" s="16" t="s">
        <v>29</v>
      </c>
      <c r="D250" s="17">
        <v>89.8</v>
      </c>
    </row>
    <row r="251" spans="1:4" ht="94.5" x14ac:dyDescent="0.25">
      <c r="A251" s="15" t="s">
        <v>308</v>
      </c>
      <c r="B251" s="15" t="s">
        <v>36</v>
      </c>
      <c r="C251" s="16" t="s">
        <v>37</v>
      </c>
      <c r="D251" s="17">
        <v>0</v>
      </c>
    </row>
    <row r="252" spans="1:4" ht="63" x14ac:dyDescent="0.25">
      <c r="A252" s="15" t="s">
        <v>308</v>
      </c>
      <c r="B252" s="15" t="s">
        <v>16</v>
      </c>
      <c r="C252" s="16" t="s">
        <v>78</v>
      </c>
      <c r="D252" s="17">
        <v>122.5</v>
      </c>
    </row>
    <row r="253" spans="1:4" s="23" customFormat="1" ht="63" x14ac:dyDescent="0.25">
      <c r="A253" s="13" t="s">
        <v>311</v>
      </c>
      <c r="B253" s="15"/>
      <c r="C253" s="22" t="s">
        <v>312</v>
      </c>
      <c r="D253" s="20">
        <f>D254+D255</f>
        <v>26070.5</v>
      </c>
    </row>
    <row r="254" spans="1:4" ht="252" x14ac:dyDescent="0.25">
      <c r="A254" s="15" t="s">
        <v>311</v>
      </c>
      <c r="B254" s="15" t="s">
        <v>313</v>
      </c>
      <c r="C254" s="16" t="s">
        <v>314</v>
      </c>
      <c r="D254" s="17">
        <v>26083.1</v>
      </c>
    </row>
    <row r="255" spans="1:4" ht="31.5" x14ac:dyDescent="0.25">
      <c r="A255" s="15" t="s">
        <v>311</v>
      </c>
      <c r="B255" s="15" t="s">
        <v>79</v>
      </c>
      <c r="C255" s="16" t="s">
        <v>80</v>
      </c>
      <c r="D255" s="17">
        <v>-12.6</v>
      </c>
    </row>
    <row r="256" spans="1:4" s="23" customFormat="1" ht="31.5" x14ac:dyDescent="0.25">
      <c r="A256" s="13" t="s">
        <v>315</v>
      </c>
      <c r="B256" s="15"/>
      <c r="C256" s="22" t="s">
        <v>316</v>
      </c>
      <c r="D256" s="20">
        <f>SUM(D257:D272)</f>
        <v>1533185.9000000001</v>
      </c>
    </row>
    <row r="257" spans="1:4" ht="126" x14ac:dyDescent="0.25">
      <c r="A257" s="15" t="s">
        <v>315</v>
      </c>
      <c r="B257" s="15" t="s">
        <v>317</v>
      </c>
      <c r="C257" s="16" t="s">
        <v>318</v>
      </c>
      <c r="D257" s="17">
        <v>4552.5</v>
      </c>
    </row>
    <row r="258" spans="1:4" ht="189" x14ac:dyDescent="0.25">
      <c r="A258" s="15" t="s">
        <v>315</v>
      </c>
      <c r="B258" s="15" t="s">
        <v>319</v>
      </c>
      <c r="C258" s="16" t="s">
        <v>320</v>
      </c>
      <c r="D258" s="17">
        <v>0.2</v>
      </c>
    </row>
    <row r="259" spans="1:4" ht="63" x14ac:dyDescent="0.25">
      <c r="A259" s="15" t="s">
        <v>315</v>
      </c>
      <c r="B259" s="15" t="s">
        <v>321</v>
      </c>
      <c r="C259" s="16" t="s">
        <v>322</v>
      </c>
      <c r="D259" s="17">
        <v>5945.5</v>
      </c>
    </row>
    <row r="260" spans="1:4" ht="94.5" x14ac:dyDescent="0.25">
      <c r="A260" s="15" t="s">
        <v>315</v>
      </c>
      <c r="B260" s="15" t="s">
        <v>323</v>
      </c>
      <c r="C260" s="16" t="s">
        <v>324</v>
      </c>
      <c r="D260" s="17">
        <v>26.8</v>
      </c>
    </row>
    <row r="261" spans="1:4" ht="47.25" x14ac:dyDescent="0.25">
      <c r="A261" s="15" t="s">
        <v>315</v>
      </c>
      <c r="B261" s="15" t="s">
        <v>26</v>
      </c>
      <c r="C261" s="16" t="s">
        <v>27</v>
      </c>
      <c r="D261" s="17">
        <v>1700</v>
      </c>
    </row>
    <row r="262" spans="1:4" ht="31.5" x14ac:dyDescent="0.25">
      <c r="A262" s="15" t="s">
        <v>315</v>
      </c>
      <c r="B262" s="15" t="s">
        <v>14</v>
      </c>
      <c r="C262" s="16" t="s">
        <v>15</v>
      </c>
      <c r="D262" s="17">
        <v>1945.5</v>
      </c>
    </row>
    <row r="263" spans="1:4" ht="63" x14ac:dyDescent="0.25">
      <c r="A263" s="15" t="s">
        <v>315</v>
      </c>
      <c r="B263" s="15" t="s">
        <v>109</v>
      </c>
      <c r="C263" s="16" t="s">
        <v>110</v>
      </c>
      <c r="D263" s="17">
        <v>299.2</v>
      </c>
    </row>
    <row r="264" spans="1:4" ht="110.25" x14ac:dyDescent="0.25">
      <c r="A264" s="15" t="s">
        <v>315</v>
      </c>
      <c r="B264" s="15" t="s">
        <v>28</v>
      </c>
      <c r="C264" s="16" t="s">
        <v>29</v>
      </c>
      <c r="D264" s="17">
        <v>33.700000000000003</v>
      </c>
    </row>
    <row r="265" spans="1:4" ht="47.25" x14ac:dyDescent="0.25">
      <c r="A265" s="15" t="s">
        <v>315</v>
      </c>
      <c r="B265" s="15" t="s">
        <v>165</v>
      </c>
      <c r="C265" s="16" t="s">
        <v>166</v>
      </c>
      <c r="D265" s="17">
        <v>98</v>
      </c>
    </row>
    <row r="266" spans="1:4" ht="110.25" x14ac:dyDescent="0.25">
      <c r="A266" s="15" t="s">
        <v>315</v>
      </c>
      <c r="B266" s="15" t="s">
        <v>325</v>
      </c>
      <c r="C266" s="16" t="s">
        <v>326</v>
      </c>
      <c r="D266" s="17">
        <v>2844</v>
      </c>
    </row>
    <row r="267" spans="1:4" ht="126" x14ac:dyDescent="0.25">
      <c r="A267" s="15" t="s">
        <v>315</v>
      </c>
      <c r="B267" s="15" t="s">
        <v>327</v>
      </c>
      <c r="C267" s="16" t="s">
        <v>328</v>
      </c>
      <c r="D267" s="17">
        <v>228641.5</v>
      </c>
    </row>
    <row r="268" spans="1:4" ht="63" x14ac:dyDescent="0.25">
      <c r="A268" s="15" t="s">
        <v>315</v>
      </c>
      <c r="B268" s="15" t="s">
        <v>16</v>
      </c>
      <c r="C268" s="16" t="s">
        <v>78</v>
      </c>
      <c r="D268" s="17">
        <v>6.1</v>
      </c>
    </row>
    <row r="269" spans="1:4" ht="220.5" x14ac:dyDescent="0.25">
      <c r="A269" s="15" t="s">
        <v>315</v>
      </c>
      <c r="B269" s="15" t="s">
        <v>329</v>
      </c>
      <c r="C269" s="16" t="s">
        <v>330</v>
      </c>
      <c r="D269" s="17">
        <v>43.1</v>
      </c>
    </row>
    <row r="270" spans="1:4" ht="78.75" x14ac:dyDescent="0.25">
      <c r="A270" s="18" t="s">
        <v>315</v>
      </c>
      <c r="B270" s="15" t="s">
        <v>50</v>
      </c>
      <c r="C270" s="24" t="s">
        <v>51</v>
      </c>
      <c r="D270" s="25">
        <v>276577</v>
      </c>
    </row>
    <row r="271" spans="1:4" ht="63" x14ac:dyDescent="0.25">
      <c r="A271" s="18" t="s">
        <v>315</v>
      </c>
      <c r="B271" s="15" t="s">
        <v>331</v>
      </c>
      <c r="C271" s="24" t="s">
        <v>332</v>
      </c>
      <c r="D271" s="25">
        <v>1005792.5</v>
      </c>
    </row>
    <row r="272" spans="1:4" ht="94.5" x14ac:dyDescent="0.25">
      <c r="A272" s="18" t="s">
        <v>315</v>
      </c>
      <c r="B272" s="15" t="s">
        <v>42</v>
      </c>
      <c r="C272" s="24" t="s">
        <v>43</v>
      </c>
      <c r="D272" s="25">
        <v>4680.3</v>
      </c>
    </row>
    <row r="273" spans="1:4" s="23" customFormat="1" ht="94.5" x14ac:dyDescent="0.25">
      <c r="A273" s="13" t="s">
        <v>333</v>
      </c>
      <c r="B273" s="15"/>
      <c r="C273" s="22" t="s">
        <v>334</v>
      </c>
      <c r="D273" s="20">
        <f>D274</f>
        <v>6241.5</v>
      </c>
    </row>
    <row r="274" spans="1:4" ht="47.25" x14ac:dyDescent="0.25">
      <c r="A274" s="15" t="s">
        <v>333</v>
      </c>
      <c r="B274" s="15" t="s">
        <v>101</v>
      </c>
      <c r="C274" s="16" t="s">
        <v>102</v>
      </c>
      <c r="D274" s="17">
        <v>6241.5</v>
      </c>
    </row>
    <row r="275" spans="1:4" s="23" customFormat="1" ht="31.5" x14ac:dyDescent="0.25">
      <c r="A275" s="13" t="s">
        <v>335</v>
      </c>
      <c r="B275" s="15"/>
      <c r="C275" s="29" t="s">
        <v>336</v>
      </c>
      <c r="D275" s="20">
        <f>D276</f>
        <v>2.1</v>
      </c>
    </row>
    <row r="276" spans="1:4" ht="47.25" x14ac:dyDescent="0.25">
      <c r="A276" s="15" t="s">
        <v>335</v>
      </c>
      <c r="B276" s="15" t="s">
        <v>165</v>
      </c>
      <c r="C276" s="16" t="s">
        <v>166</v>
      </c>
      <c r="D276" s="17">
        <v>2.1</v>
      </c>
    </row>
    <row r="277" spans="1:4" s="23" customFormat="1" ht="31.5" x14ac:dyDescent="0.25">
      <c r="A277" s="13" t="s">
        <v>337</v>
      </c>
      <c r="B277" s="15"/>
      <c r="C277" s="22" t="s">
        <v>338</v>
      </c>
      <c r="D277" s="20">
        <f>SUM(D278:D289)</f>
        <v>6699226.5999999996</v>
      </c>
    </row>
    <row r="278" spans="1:4" ht="63" x14ac:dyDescent="0.25">
      <c r="A278" s="15" t="s">
        <v>337</v>
      </c>
      <c r="B278" s="15" t="s">
        <v>339</v>
      </c>
      <c r="C278" s="16" t="s">
        <v>340</v>
      </c>
      <c r="D278" s="17">
        <v>1531.5</v>
      </c>
    </row>
    <row r="279" spans="1:4" ht="31.5" x14ac:dyDescent="0.25">
      <c r="A279" s="15" t="s">
        <v>337</v>
      </c>
      <c r="B279" s="15" t="s">
        <v>14</v>
      </c>
      <c r="C279" s="16" t="s">
        <v>15</v>
      </c>
      <c r="D279" s="17">
        <v>291.5</v>
      </c>
    </row>
    <row r="280" spans="1:4" ht="110.25" x14ac:dyDescent="0.25">
      <c r="A280" s="15" t="s">
        <v>337</v>
      </c>
      <c r="B280" s="15" t="s">
        <v>28</v>
      </c>
      <c r="C280" s="16" t="s">
        <v>29</v>
      </c>
      <c r="D280" s="17">
        <v>64.400000000000006</v>
      </c>
    </row>
    <row r="281" spans="1:4" ht="78.75" x14ac:dyDescent="0.25">
      <c r="A281" s="15" t="s">
        <v>337</v>
      </c>
      <c r="B281" s="15" t="s">
        <v>341</v>
      </c>
      <c r="C281" s="16" t="s">
        <v>342</v>
      </c>
      <c r="D281" s="17">
        <v>1749</v>
      </c>
    </row>
    <row r="282" spans="1:4" ht="63" x14ac:dyDescent="0.25">
      <c r="A282" s="15" t="s">
        <v>337</v>
      </c>
      <c r="B282" s="15" t="s">
        <v>16</v>
      </c>
      <c r="C282" s="16" t="s">
        <v>17</v>
      </c>
      <c r="D282" s="17">
        <v>23.7</v>
      </c>
    </row>
    <row r="283" spans="1:4" ht="31.5" x14ac:dyDescent="0.25">
      <c r="A283" s="15" t="s">
        <v>337</v>
      </c>
      <c r="B283" s="15" t="s">
        <v>79</v>
      </c>
      <c r="C283" s="16" t="s">
        <v>80</v>
      </c>
      <c r="D283" s="17">
        <v>51.5</v>
      </c>
    </row>
    <row r="284" spans="1:4" ht="47.25" x14ac:dyDescent="0.25">
      <c r="A284" s="18" t="s">
        <v>337</v>
      </c>
      <c r="B284" s="15" t="s">
        <v>343</v>
      </c>
      <c r="C284" s="24" t="s">
        <v>344</v>
      </c>
      <c r="D284" s="25">
        <v>5512559.9000000004</v>
      </c>
    </row>
    <row r="285" spans="1:4" ht="63" x14ac:dyDescent="0.25">
      <c r="A285" s="18" t="s">
        <v>337</v>
      </c>
      <c r="B285" s="15" t="s">
        <v>345</v>
      </c>
      <c r="C285" s="24" t="s">
        <v>346</v>
      </c>
      <c r="D285" s="25">
        <v>892847.7</v>
      </c>
    </row>
    <row r="286" spans="1:4" ht="63" x14ac:dyDescent="0.25">
      <c r="A286" s="18" t="s">
        <v>337</v>
      </c>
      <c r="B286" s="15" t="s">
        <v>347</v>
      </c>
      <c r="C286" s="24" t="s">
        <v>348</v>
      </c>
      <c r="D286" s="25">
        <v>50845.1</v>
      </c>
    </row>
    <row r="287" spans="1:4" ht="47.25" x14ac:dyDescent="0.25">
      <c r="A287" s="18" t="s">
        <v>337</v>
      </c>
      <c r="B287" s="15" t="s">
        <v>349</v>
      </c>
      <c r="C287" s="24" t="s">
        <v>350</v>
      </c>
      <c r="D287" s="25">
        <v>226406.8</v>
      </c>
    </row>
    <row r="288" spans="1:4" ht="94.5" x14ac:dyDescent="0.25">
      <c r="A288" s="18" t="s">
        <v>337</v>
      </c>
      <c r="B288" s="15" t="s">
        <v>42</v>
      </c>
      <c r="C288" s="24" t="s">
        <v>43</v>
      </c>
      <c r="D288" s="25">
        <v>14545.4</v>
      </c>
    </row>
    <row r="289" spans="1:4" ht="78.75" x14ac:dyDescent="0.25">
      <c r="A289" s="18" t="s">
        <v>337</v>
      </c>
      <c r="B289" s="15" t="s">
        <v>74</v>
      </c>
      <c r="C289" s="24" t="s">
        <v>75</v>
      </c>
      <c r="D289" s="25">
        <v>-1689.9</v>
      </c>
    </row>
    <row r="290" spans="1:4" s="23" customFormat="1" ht="47.25" x14ac:dyDescent="0.25">
      <c r="A290" s="13" t="s">
        <v>351</v>
      </c>
      <c r="B290" s="15"/>
      <c r="C290" s="22" t="s">
        <v>352</v>
      </c>
      <c r="D290" s="20">
        <f>SUM(D291:D338)</f>
        <v>98631621</v>
      </c>
    </row>
    <row r="291" spans="1:4" ht="63" x14ac:dyDescent="0.25">
      <c r="A291" s="15" t="s">
        <v>351</v>
      </c>
      <c r="B291" s="15" t="s">
        <v>353</v>
      </c>
      <c r="C291" s="31" t="s">
        <v>354</v>
      </c>
      <c r="D291" s="32">
        <v>32076812.899999999</v>
      </c>
    </row>
    <row r="292" spans="1:4" ht="63" x14ac:dyDescent="0.25">
      <c r="A292" s="15" t="s">
        <v>351</v>
      </c>
      <c r="B292" s="15" t="s">
        <v>355</v>
      </c>
      <c r="C292" s="31" t="s">
        <v>356</v>
      </c>
      <c r="D292" s="32">
        <v>792785.6</v>
      </c>
    </row>
    <row r="293" spans="1:4" ht="63" x14ac:dyDescent="0.25">
      <c r="A293" s="15" t="s">
        <v>351</v>
      </c>
      <c r="B293" s="15" t="s">
        <v>357</v>
      </c>
      <c r="C293" s="31" t="s">
        <v>354</v>
      </c>
      <c r="D293" s="32">
        <v>0.4</v>
      </c>
    </row>
    <row r="294" spans="1:4" ht="110.25" x14ac:dyDescent="0.25">
      <c r="A294" s="15" t="s">
        <v>351</v>
      </c>
      <c r="B294" s="15" t="s">
        <v>358</v>
      </c>
      <c r="C294" s="31" t="s">
        <v>359</v>
      </c>
      <c r="D294" s="32">
        <v>32077626.600000001</v>
      </c>
    </row>
    <row r="295" spans="1:4" ht="157.5" x14ac:dyDescent="0.25">
      <c r="A295" s="15" t="s">
        <v>351</v>
      </c>
      <c r="B295" s="15" t="s">
        <v>360</v>
      </c>
      <c r="C295" s="31" t="s">
        <v>361</v>
      </c>
      <c r="D295" s="32">
        <v>210938.1</v>
      </c>
    </row>
    <row r="296" spans="1:4" ht="63" x14ac:dyDescent="0.25">
      <c r="A296" s="15" t="s">
        <v>351</v>
      </c>
      <c r="B296" s="15" t="s">
        <v>362</v>
      </c>
      <c r="C296" s="31" t="s">
        <v>363</v>
      </c>
      <c r="D296" s="32">
        <v>763437.5</v>
      </c>
    </row>
    <row r="297" spans="1:4" ht="126" x14ac:dyDescent="0.25">
      <c r="A297" s="15" t="s">
        <v>351</v>
      </c>
      <c r="B297" s="15" t="s">
        <v>364</v>
      </c>
      <c r="C297" s="31" t="s">
        <v>365</v>
      </c>
      <c r="D297" s="32">
        <v>579215.80000000005</v>
      </c>
    </row>
    <row r="298" spans="1:4" ht="126" x14ac:dyDescent="0.25">
      <c r="A298" s="15" t="s">
        <v>351</v>
      </c>
      <c r="B298" s="15" t="s">
        <v>366</v>
      </c>
      <c r="C298" s="31" t="s">
        <v>367</v>
      </c>
      <c r="D298" s="32">
        <v>3</v>
      </c>
    </row>
    <row r="299" spans="1:4" ht="78.75" x14ac:dyDescent="0.25">
      <c r="A299" s="15" t="s">
        <v>351</v>
      </c>
      <c r="B299" s="15" t="s">
        <v>368</v>
      </c>
      <c r="C299" s="31" t="s">
        <v>369</v>
      </c>
      <c r="D299" s="32">
        <v>8277.9</v>
      </c>
    </row>
    <row r="300" spans="1:4" ht="157.5" x14ac:dyDescent="0.25">
      <c r="A300" s="15" t="s">
        <v>351</v>
      </c>
      <c r="B300" s="15" t="s">
        <v>370</v>
      </c>
      <c r="C300" s="31" t="s">
        <v>371</v>
      </c>
      <c r="D300" s="32">
        <v>13430</v>
      </c>
    </row>
    <row r="301" spans="1:4" ht="31.5" x14ac:dyDescent="0.25">
      <c r="A301" s="15" t="s">
        <v>351</v>
      </c>
      <c r="B301" s="15" t="s">
        <v>372</v>
      </c>
      <c r="C301" s="31" t="s">
        <v>373</v>
      </c>
      <c r="D301" s="32">
        <v>7914478.0999999996</v>
      </c>
    </row>
    <row r="302" spans="1:4" ht="189" x14ac:dyDescent="0.25">
      <c r="A302" s="15" t="s">
        <v>351</v>
      </c>
      <c r="B302" s="15" t="s">
        <v>374</v>
      </c>
      <c r="C302" s="31" t="s">
        <v>375</v>
      </c>
      <c r="D302" s="32">
        <v>1439095.9</v>
      </c>
    </row>
    <row r="303" spans="1:4" ht="47.25" x14ac:dyDescent="0.25">
      <c r="A303" s="15" t="s">
        <v>351</v>
      </c>
      <c r="B303" s="15" t="s">
        <v>376</v>
      </c>
      <c r="C303" s="31" t="s">
        <v>377</v>
      </c>
      <c r="D303" s="32">
        <v>15563.8</v>
      </c>
    </row>
    <row r="304" spans="1:4" ht="47.25" x14ac:dyDescent="0.25">
      <c r="A304" s="15" t="s">
        <v>351</v>
      </c>
      <c r="B304" s="15" t="s">
        <v>378</v>
      </c>
      <c r="C304" s="31" t="s">
        <v>379</v>
      </c>
      <c r="D304" s="32">
        <v>5465867.4000000004</v>
      </c>
    </row>
    <row r="305" spans="1:4" ht="63" x14ac:dyDescent="0.25">
      <c r="A305" s="15" t="s">
        <v>351</v>
      </c>
      <c r="B305" s="15" t="s">
        <v>380</v>
      </c>
      <c r="C305" s="31" t="s">
        <v>381</v>
      </c>
      <c r="D305" s="32">
        <v>416.1</v>
      </c>
    </row>
    <row r="306" spans="1:4" ht="94.5" x14ac:dyDescent="0.25">
      <c r="A306" s="15" t="s">
        <v>351</v>
      </c>
      <c r="B306" s="15" t="s">
        <v>382</v>
      </c>
      <c r="C306" s="31" t="s">
        <v>383</v>
      </c>
      <c r="D306" s="32">
        <v>2617828.4</v>
      </c>
    </row>
    <row r="307" spans="1:4" ht="78.75" x14ac:dyDescent="0.25">
      <c r="A307" s="15" t="s">
        <v>351</v>
      </c>
      <c r="B307" s="15" t="s">
        <v>384</v>
      </c>
      <c r="C307" s="31" t="s">
        <v>385</v>
      </c>
      <c r="D307" s="32">
        <v>134.1</v>
      </c>
    </row>
    <row r="308" spans="1:4" ht="63" x14ac:dyDescent="0.25">
      <c r="A308" s="15" t="s">
        <v>351</v>
      </c>
      <c r="B308" s="15" t="s">
        <v>386</v>
      </c>
      <c r="C308" s="31" t="s">
        <v>387</v>
      </c>
      <c r="D308" s="32">
        <v>-26432.2</v>
      </c>
    </row>
    <row r="309" spans="1:4" ht="47.25" x14ac:dyDescent="0.25">
      <c r="A309" s="15" t="s">
        <v>351</v>
      </c>
      <c r="B309" s="15" t="s">
        <v>388</v>
      </c>
      <c r="C309" s="31" t="s">
        <v>389</v>
      </c>
      <c r="D309" s="32">
        <v>32</v>
      </c>
    </row>
    <row r="310" spans="1:4" ht="47.25" x14ac:dyDescent="0.25">
      <c r="A310" s="15" t="s">
        <v>351</v>
      </c>
      <c r="B310" s="15" t="s">
        <v>390</v>
      </c>
      <c r="C310" s="31" t="s">
        <v>391</v>
      </c>
      <c r="D310" s="32">
        <v>11295909.5</v>
      </c>
    </row>
    <row r="311" spans="1:4" ht="47.25" x14ac:dyDescent="0.25">
      <c r="A311" s="15" t="s">
        <v>351</v>
      </c>
      <c r="B311" s="15" t="s">
        <v>392</v>
      </c>
      <c r="C311" s="31" t="s">
        <v>393</v>
      </c>
      <c r="D311" s="32">
        <v>245719.3</v>
      </c>
    </row>
    <row r="312" spans="1:4" x14ac:dyDescent="0.25">
      <c r="A312" s="15" t="s">
        <v>351</v>
      </c>
      <c r="B312" s="15" t="s">
        <v>394</v>
      </c>
      <c r="C312" s="31" t="s">
        <v>395</v>
      </c>
      <c r="D312" s="32">
        <v>400782.7</v>
      </c>
    </row>
    <row r="313" spans="1:4" x14ac:dyDescent="0.25">
      <c r="A313" s="15" t="s">
        <v>351</v>
      </c>
      <c r="B313" s="15" t="s">
        <v>396</v>
      </c>
      <c r="C313" s="31" t="s">
        <v>397</v>
      </c>
      <c r="D313" s="32">
        <v>1976305.9</v>
      </c>
    </row>
    <row r="314" spans="1:4" x14ac:dyDescent="0.25">
      <c r="A314" s="15" t="s">
        <v>351</v>
      </c>
      <c r="B314" s="15" t="s">
        <v>398</v>
      </c>
      <c r="C314" s="31" t="s">
        <v>399</v>
      </c>
      <c r="D314" s="32">
        <v>4931.7</v>
      </c>
    </row>
    <row r="315" spans="1:4" ht="31.5" x14ac:dyDescent="0.25">
      <c r="A315" s="15" t="s">
        <v>351</v>
      </c>
      <c r="B315" s="15" t="s">
        <v>400</v>
      </c>
      <c r="C315" s="31" t="s">
        <v>401</v>
      </c>
      <c r="D315" s="32">
        <v>119096.1</v>
      </c>
    </row>
    <row r="316" spans="1:4" ht="47.25" x14ac:dyDescent="0.25">
      <c r="A316" s="15" t="s">
        <v>351</v>
      </c>
      <c r="B316" s="15" t="s">
        <v>402</v>
      </c>
      <c r="C316" s="31" t="s">
        <v>403</v>
      </c>
      <c r="D316" s="32">
        <v>30864.400000000001</v>
      </c>
    </row>
    <row r="317" spans="1:4" ht="31.5" x14ac:dyDescent="0.25">
      <c r="A317" s="15" t="s">
        <v>351</v>
      </c>
      <c r="B317" s="15" t="s">
        <v>404</v>
      </c>
      <c r="C317" s="31" t="s">
        <v>405</v>
      </c>
      <c r="D317" s="32">
        <v>598753.30000000005</v>
      </c>
    </row>
    <row r="318" spans="1:4" ht="31.5" x14ac:dyDescent="0.25">
      <c r="A318" s="15" t="s">
        <v>351</v>
      </c>
      <c r="B318" s="15" t="s">
        <v>406</v>
      </c>
      <c r="C318" s="31" t="s">
        <v>407</v>
      </c>
      <c r="D318" s="32">
        <v>3651.6</v>
      </c>
    </row>
    <row r="319" spans="1:4" ht="47.25" x14ac:dyDescent="0.25">
      <c r="A319" s="15" t="s">
        <v>351</v>
      </c>
      <c r="B319" s="15" t="s">
        <v>408</v>
      </c>
      <c r="C319" s="31" t="s">
        <v>409</v>
      </c>
      <c r="D319" s="32">
        <v>0.2</v>
      </c>
    </row>
    <row r="320" spans="1:4" ht="47.25" x14ac:dyDescent="0.25">
      <c r="A320" s="15" t="s">
        <v>351</v>
      </c>
      <c r="B320" s="15" t="s">
        <v>410</v>
      </c>
      <c r="C320" s="31" t="s">
        <v>411</v>
      </c>
      <c r="D320" s="32">
        <v>724.4</v>
      </c>
    </row>
    <row r="321" spans="1:4" ht="141.75" x14ac:dyDescent="0.25">
      <c r="A321" s="15" t="s">
        <v>351</v>
      </c>
      <c r="B321" s="15" t="s">
        <v>412</v>
      </c>
      <c r="C321" s="31" t="s">
        <v>413</v>
      </c>
      <c r="D321" s="32">
        <v>2984.5</v>
      </c>
    </row>
    <row r="322" spans="1:4" ht="63" x14ac:dyDescent="0.25">
      <c r="A322" s="15" t="s">
        <v>351</v>
      </c>
      <c r="B322" s="15" t="s">
        <v>414</v>
      </c>
      <c r="C322" s="31" t="s">
        <v>415</v>
      </c>
      <c r="D322" s="32">
        <v>100.4</v>
      </c>
    </row>
    <row r="323" spans="1:4" ht="63" x14ac:dyDescent="0.25">
      <c r="A323" s="15" t="s">
        <v>351</v>
      </c>
      <c r="B323" s="15" t="s">
        <v>416</v>
      </c>
      <c r="C323" s="31" t="s">
        <v>417</v>
      </c>
      <c r="D323" s="32">
        <v>34.6</v>
      </c>
    </row>
    <row r="324" spans="1:4" x14ac:dyDescent="0.25">
      <c r="A324" s="15" t="s">
        <v>351</v>
      </c>
      <c r="B324" s="15" t="s">
        <v>418</v>
      </c>
      <c r="C324" s="31" t="s">
        <v>419</v>
      </c>
      <c r="D324" s="32">
        <v>3</v>
      </c>
    </row>
    <row r="325" spans="1:4" ht="110.25" x14ac:dyDescent="0.25">
      <c r="A325" s="15" t="s">
        <v>351</v>
      </c>
      <c r="B325" s="15" t="s">
        <v>420</v>
      </c>
      <c r="C325" s="31" t="s">
        <v>421</v>
      </c>
      <c r="D325" s="32">
        <v>21.1</v>
      </c>
    </row>
    <row r="326" spans="1:4" x14ac:dyDescent="0.25">
      <c r="A326" s="15" t="s">
        <v>351</v>
      </c>
      <c r="B326" s="15" t="s">
        <v>422</v>
      </c>
      <c r="C326" s="31" t="s">
        <v>423</v>
      </c>
      <c r="D326" s="32">
        <v>265.5</v>
      </c>
    </row>
    <row r="327" spans="1:4" ht="47.25" x14ac:dyDescent="0.25">
      <c r="A327" s="15" t="s">
        <v>351</v>
      </c>
      <c r="B327" s="15" t="s">
        <v>424</v>
      </c>
      <c r="C327" s="31" t="s">
        <v>425</v>
      </c>
      <c r="D327" s="32">
        <v>46.4</v>
      </c>
    </row>
    <row r="328" spans="1:4" x14ac:dyDescent="0.25">
      <c r="A328" s="15" t="s">
        <v>351</v>
      </c>
      <c r="B328" s="15" t="s">
        <v>426</v>
      </c>
      <c r="C328" s="31" t="s">
        <v>427</v>
      </c>
      <c r="D328" s="32">
        <v>181</v>
      </c>
    </row>
    <row r="329" spans="1:4" ht="31.5" x14ac:dyDescent="0.25">
      <c r="A329" s="15" t="s">
        <v>351</v>
      </c>
      <c r="B329" s="15" t="s">
        <v>428</v>
      </c>
      <c r="C329" s="31" t="s">
        <v>429</v>
      </c>
      <c r="D329" s="32">
        <v>9.6999999999999993</v>
      </c>
    </row>
    <row r="330" spans="1:4" x14ac:dyDescent="0.25">
      <c r="A330" s="15" t="s">
        <v>351</v>
      </c>
      <c r="B330" s="15" t="s">
        <v>430</v>
      </c>
      <c r="C330" s="31" t="s">
        <v>431</v>
      </c>
      <c r="D330" s="32">
        <v>54.6</v>
      </c>
    </row>
    <row r="331" spans="1:4" ht="47.25" x14ac:dyDescent="0.25">
      <c r="A331" s="15" t="s">
        <v>351</v>
      </c>
      <c r="B331" s="15" t="s">
        <v>432</v>
      </c>
      <c r="C331" s="31" t="s">
        <v>433</v>
      </c>
      <c r="D331" s="32">
        <v>57</v>
      </c>
    </row>
    <row r="332" spans="1:4" ht="63" x14ac:dyDescent="0.25">
      <c r="A332" s="15" t="s">
        <v>351</v>
      </c>
      <c r="B332" s="15" t="s">
        <v>434</v>
      </c>
      <c r="C332" s="31" t="s">
        <v>435</v>
      </c>
      <c r="D332" s="32">
        <v>4.4000000000000004</v>
      </c>
    </row>
    <row r="333" spans="1:4" ht="47.25" x14ac:dyDescent="0.25">
      <c r="A333" s="15" t="s">
        <v>351</v>
      </c>
      <c r="B333" s="15" t="s">
        <v>436</v>
      </c>
      <c r="C333" s="16" t="s">
        <v>437</v>
      </c>
      <c r="D333" s="17">
        <v>1554.8</v>
      </c>
    </row>
    <row r="334" spans="1:4" ht="78.75" x14ac:dyDescent="0.25">
      <c r="A334" s="15" t="s">
        <v>351</v>
      </c>
      <c r="B334" s="15" t="s">
        <v>438</v>
      </c>
      <c r="C334" s="16" t="s">
        <v>439</v>
      </c>
      <c r="D334" s="17">
        <v>47.4</v>
      </c>
    </row>
    <row r="335" spans="1:4" ht="47.25" x14ac:dyDescent="0.25">
      <c r="A335" s="15" t="s">
        <v>351</v>
      </c>
      <c r="B335" s="15" t="s">
        <v>440</v>
      </c>
      <c r="C335" s="16" t="s">
        <v>441</v>
      </c>
      <c r="D335" s="17">
        <v>0.3</v>
      </c>
    </row>
    <row r="336" spans="1:4" ht="31.5" x14ac:dyDescent="0.25">
      <c r="A336" s="15" t="s">
        <v>351</v>
      </c>
      <c r="B336" s="15" t="s">
        <v>442</v>
      </c>
      <c r="C336" s="16" t="s">
        <v>443</v>
      </c>
      <c r="D336" s="17">
        <v>1.6</v>
      </c>
    </row>
    <row r="337" spans="1:4" ht="63" x14ac:dyDescent="0.25">
      <c r="A337" s="15" t="s">
        <v>351</v>
      </c>
      <c r="B337" s="15" t="s">
        <v>444</v>
      </c>
      <c r="C337" s="16" t="s">
        <v>445</v>
      </c>
      <c r="D337" s="17">
        <v>0.7</v>
      </c>
    </row>
    <row r="338" spans="1:4" ht="63" x14ac:dyDescent="0.25">
      <c r="A338" s="15" t="s">
        <v>351</v>
      </c>
      <c r="B338" s="15" t="s">
        <v>16</v>
      </c>
      <c r="C338" s="16" t="s">
        <v>17</v>
      </c>
      <c r="D338" s="17">
        <v>3.5</v>
      </c>
    </row>
    <row r="339" spans="1:4" s="23" customFormat="1" ht="47.25" x14ac:dyDescent="0.25">
      <c r="A339" s="13" t="s">
        <v>446</v>
      </c>
      <c r="B339" s="15"/>
      <c r="C339" s="29" t="s">
        <v>447</v>
      </c>
      <c r="D339" s="20">
        <f>D340</f>
        <v>23.9</v>
      </c>
    </row>
    <row r="340" spans="1:4" ht="94.5" x14ac:dyDescent="0.25">
      <c r="A340" s="15" t="s">
        <v>446</v>
      </c>
      <c r="B340" s="15" t="s">
        <v>36</v>
      </c>
      <c r="C340" s="16" t="s">
        <v>37</v>
      </c>
      <c r="D340" s="17">
        <v>23.9</v>
      </c>
    </row>
    <row r="341" spans="1:4" s="23" customFormat="1" ht="94.5" x14ac:dyDescent="0.25">
      <c r="A341" s="13" t="s">
        <v>448</v>
      </c>
      <c r="B341" s="15"/>
      <c r="C341" s="33" t="s">
        <v>449</v>
      </c>
      <c r="D341" s="20">
        <f>D342+D343</f>
        <v>6355.6</v>
      </c>
    </row>
    <row r="342" spans="1:4" ht="47.25" x14ac:dyDescent="0.25">
      <c r="A342" s="15" t="s">
        <v>448</v>
      </c>
      <c r="B342" s="15" t="s">
        <v>165</v>
      </c>
      <c r="C342" s="16" t="s">
        <v>166</v>
      </c>
      <c r="D342" s="17">
        <v>465.6</v>
      </c>
    </row>
    <row r="343" spans="1:4" ht="63" x14ac:dyDescent="0.25">
      <c r="A343" s="15" t="s">
        <v>448</v>
      </c>
      <c r="B343" s="15" t="s">
        <v>16</v>
      </c>
      <c r="C343" s="16" t="s">
        <v>78</v>
      </c>
      <c r="D343" s="17">
        <v>5890</v>
      </c>
    </row>
    <row r="344" spans="1:4" s="23" customFormat="1" ht="63" x14ac:dyDescent="0.25">
      <c r="A344" s="13" t="s">
        <v>450</v>
      </c>
      <c r="B344" s="15"/>
      <c r="C344" s="22" t="s">
        <v>451</v>
      </c>
      <c r="D344" s="20">
        <f>SUM(D345:D351)</f>
        <v>1122165.1000000001</v>
      </c>
    </row>
    <row r="345" spans="1:4" ht="110.25" x14ac:dyDescent="0.25">
      <c r="A345" s="15" t="s">
        <v>450</v>
      </c>
      <c r="B345" s="15" t="s">
        <v>452</v>
      </c>
      <c r="C345" s="16" t="s">
        <v>453</v>
      </c>
      <c r="D345" s="17">
        <v>4213</v>
      </c>
    </row>
    <row r="346" spans="1:4" ht="31.5" x14ac:dyDescent="0.25">
      <c r="A346" s="15" t="s">
        <v>450</v>
      </c>
      <c r="B346" s="15" t="s">
        <v>454</v>
      </c>
      <c r="C346" s="16" t="s">
        <v>455</v>
      </c>
      <c r="D346" s="17">
        <v>4138.8</v>
      </c>
    </row>
    <row r="347" spans="1:4" ht="126" x14ac:dyDescent="0.25">
      <c r="A347" s="15" t="s">
        <v>450</v>
      </c>
      <c r="B347" s="15" t="s">
        <v>456</v>
      </c>
      <c r="C347" s="16" t="s">
        <v>457</v>
      </c>
      <c r="D347" s="17">
        <v>3505.2</v>
      </c>
    </row>
    <row r="348" spans="1:4" ht="31.5" x14ac:dyDescent="0.25">
      <c r="A348" s="15" t="s">
        <v>450</v>
      </c>
      <c r="B348" s="15" t="s">
        <v>306</v>
      </c>
      <c r="C348" s="16" t="s">
        <v>307</v>
      </c>
      <c r="D348" s="17">
        <v>8.1999999999999993</v>
      </c>
    </row>
    <row r="349" spans="1:4" ht="78.75" x14ac:dyDescent="0.25">
      <c r="A349" s="15" t="s">
        <v>450</v>
      </c>
      <c r="B349" s="15" t="s">
        <v>163</v>
      </c>
      <c r="C349" s="16" t="s">
        <v>164</v>
      </c>
      <c r="D349" s="17">
        <v>39351.599999999999</v>
      </c>
    </row>
    <row r="350" spans="1:4" ht="47.25" x14ac:dyDescent="0.25">
      <c r="A350" s="15" t="s">
        <v>450</v>
      </c>
      <c r="B350" s="15" t="s">
        <v>165</v>
      </c>
      <c r="C350" s="16" t="s">
        <v>166</v>
      </c>
      <c r="D350" s="17">
        <v>1070945.5</v>
      </c>
    </row>
    <row r="351" spans="1:4" ht="63" x14ac:dyDescent="0.25">
      <c r="A351" s="15" t="s">
        <v>450</v>
      </c>
      <c r="B351" s="15" t="s">
        <v>16</v>
      </c>
      <c r="C351" s="16" t="s">
        <v>78</v>
      </c>
      <c r="D351" s="17">
        <v>2.8</v>
      </c>
    </row>
    <row r="352" spans="1:4" s="23" customFormat="1" ht="47.25" x14ac:dyDescent="0.25">
      <c r="A352" s="13" t="s">
        <v>458</v>
      </c>
      <c r="B352" s="15"/>
      <c r="C352" s="22" t="s">
        <v>459</v>
      </c>
      <c r="D352" s="20">
        <f>SUM(D353:D356)</f>
        <v>14436.6</v>
      </c>
    </row>
    <row r="353" spans="1:4" ht="31.5" x14ac:dyDescent="0.25">
      <c r="A353" s="15" t="s">
        <v>458</v>
      </c>
      <c r="B353" s="15" t="s">
        <v>14</v>
      </c>
      <c r="C353" s="16" t="s">
        <v>15</v>
      </c>
      <c r="D353" s="17">
        <v>10.3</v>
      </c>
    </row>
    <row r="354" spans="1:4" ht="63" x14ac:dyDescent="0.25">
      <c r="A354" s="15" t="s">
        <v>458</v>
      </c>
      <c r="B354" s="15" t="s">
        <v>16</v>
      </c>
      <c r="C354" s="16" t="s">
        <v>78</v>
      </c>
      <c r="D354" s="17">
        <v>2671.9</v>
      </c>
    </row>
    <row r="355" spans="1:4" ht="63" x14ac:dyDescent="0.25">
      <c r="A355" s="18" t="s">
        <v>458</v>
      </c>
      <c r="B355" s="15" t="s">
        <v>460</v>
      </c>
      <c r="C355" s="19" t="s">
        <v>461</v>
      </c>
      <c r="D355" s="21">
        <v>11734.5</v>
      </c>
    </row>
    <row r="356" spans="1:4" ht="94.5" x14ac:dyDescent="0.25">
      <c r="A356" s="18" t="s">
        <v>458</v>
      </c>
      <c r="B356" s="15" t="s">
        <v>42</v>
      </c>
      <c r="C356" s="19" t="s">
        <v>43</v>
      </c>
      <c r="D356" s="21">
        <v>19.899999999999999</v>
      </c>
    </row>
    <row r="357" spans="1:4" s="23" customFormat="1" ht="31.5" x14ac:dyDescent="0.25">
      <c r="A357" s="13" t="s">
        <v>462</v>
      </c>
      <c r="B357" s="15"/>
      <c r="C357" s="22" t="s">
        <v>463</v>
      </c>
      <c r="D357" s="20">
        <f>SUM(D358:D364)</f>
        <v>5980.2000000000007</v>
      </c>
    </row>
    <row r="358" spans="1:4" ht="47.25" x14ac:dyDescent="0.25">
      <c r="A358" s="15" t="s">
        <v>462</v>
      </c>
      <c r="B358" s="15" t="s">
        <v>26</v>
      </c>
      <c r="C358" s="16" t="s">
        <v>27</v>
      </c>
      <c r="D358" s="17">
        <v>1780</v>
      </c>
    </row>
    <row r="359" spans="1:4" ht="31.5" x14ac:dyDescent="0.25">
      <c r="A359" s="15" t="s">
        <v>462</v>
      </c>
      <c r="B359" s="15" t="s">
        <v>14</v>
      </c>
      <c r="C359" s="16" t="s">
        <v>15</v>
      </c>
      <c r="D359" s="17">
        <v>28.4</v>
      </c>
    </row>
    <row r="360" spans="1:4" ht="47.25" x14ac:dyDescent="0.25">
      <c r="A360" s="15" t="s">
        <v>462</v>
      </c>
      <c r="B360" s="15" t="s">
        <v>155</v>
      </c>
      <c r="C360" s="16" t="s">
        <v>156</v>
      </c>
      <c r="D360" s="17">
        <v>608.1</v>
      </c>
    </row>
    <row r="361" spans="1:4" ht="78.75" x14ac:dyDescent="0.25">
      <c r="A361" s="15" t="s">
        <v>462</v>
      </c>
      <c r="B361" s="15" t="s">
        <v>111</v>
      </c>
      <c r="C361" s="16" t="s">
        <v>112</v>
      </c>
      <c r="D361" s="17">
        <v>1419.3</v>
      </c>
    </row>
    <row r="362" spans="1:4" ht="94.5" x14ac:dyDescent="0.25">
      <c r="A362" s="15" t="s">
        <v>462</v>
      </c>
      <c r="B362" s="15" t="s">
        <v>36</v>
      </c>
      <c r="C362" s="16" t="s">
        <v>37</v>
      </c>
      <c r="D362" s="17">
        <v>1335.3</v>
      </c>
    </row>
    <row r="363" spans="1:4" ht="63" x14ac:dyDescent="0.25">
      <c r="A363" s="15" t="s">
        <v>462</v>
      </c>
      <c r="B363" s="15" t="s">
        <v>16</v>
      </c>
      <c r="C363" s="16" t="s">
        <v>78</v>
      </c>
      <c r="D363" s="17">
        <v>808.5</v>
      </c>
    </row>
    <row r="364" spans="1:4" ht="31.5" x14ac:dyDescent="0.25">
      <c r="A364" s="15" t="s">
        <v>462</v>
      </c>
      <c r="B364" s="15" t="s">
        <v>79</v>
      </c>
      <c r="C364" s="16" t="s">
        <v>80</v>
      </c>
      <c r="D364" s="17">
        <v>0.6</v>
      </c>
    </row>
    <row r="365" spans="1:4" s="23" customFormat="1" ht="47.25" x14ac:dyDescent="0.25">
      <c r="A365" s="13" t="s">
        <v>464</v>
      </c>
      <c r="B365" s="15"/>
      <c r="C365" s="22" t="s">
        <v>465</v>
      </c>
      <c r="D365" s="20">
        <f>D366+D367+D368</f>
        <v>241.2</v>
      </c>
    </row>
    <row r="366" spans="1:4" ht="31.5" x14ac:dyDescent="0.25">
      <c r="A366" s="15" t="s">
        <v>464</v>
      </c>
      <c r="B366" s="15" t="s">
        <v>14</v>
      </c>
      <c r="C366" s="16" t="s">
        <v>15</v>
      </c>
      <c r="D366" s="17">
        <v>108.4</v>
      </c>
    </row>
    <row r="367" spans="1:4" ht="110.25" x14ac:dyDescent="0.25">
      <c r="A367" s="15" t="s">
        <v>464</v>
      </c>
      <c r="B367" s="15" t="s">
        <v>28</v>
      </c>
      <c r="C367" s="16" t="s">
        <v>29</v>
      </c>
      <c r="D367" s="17">
        <v>12.5</v>
      </c>
    </row>
    <row r="368" spans="1:4" ht="63" x14ac:dyDescent="0.25">
      <c r="A368" s="15" t="s">
        <v>464</v>
      </c>
      <c r="B368" s="15" t="s">
        <v>16</v>
      </c>
      <c r="C368" s="16" t="s">
        <v>78</v>
      </c>
      <c r="D368" s="17">
        <v>120.3</v>
      </c>
    </row>
    <row r="369" spans="1:4" s="23" customFormat="1" ht="31.5" x14ac:dyDescent="0.25">
      <c r="A369" s="13" t="s">
        <v>466</v>
      </c>
      <c r="B369" s="15"/>
      <c r="C369" s="22" t="s">
        <v>467</v>
      </c>
      <c r="D369" s="20">
        <f>SUM(D370:D373)</f>
        <v>1667.3</v>
      </c>
    </row>
    <row r="370" spans="1:4" ht="31.5" x14ac:dyDescent="0.25">
      <c r="A370" s="15" t="s">
        <v>466</v>
      </c>
      <c r="B370" s="15" t="s">
        <v>310</v>
      </c>
      <c r="C370" s="16" t="s">
        <v>15</v>
      </c>
      <c r="D370" s="17">
        <v>10.5</v>
      </c>
    </row>
    <row r="371" spans="1:4" ht="63" x14ac:dyDescent="0.25">
      <c r="A371" s="15" t="s">
        <v>466</v>
      </c>
      <c r="B371" s="15" t="s">
        <v>16</v>
      </c>
      <c r="C371" s="16" t="s">
        <v>78</v>
      </c>
      <c r="D371" s="17">
        <v>1530.4</v>
      </c>
    </row>
    <row r="372" spans="1:4" ht="94.5" x14ac:dyDescent="0.25">
      <c r="A372" s="30">
        <v>205</v>
      </c>
      <c r="B372" s="15" t="s">
        <v>468</v>
      </c>
      <c r="C372" s="19" t="s">
        <v>469</v>
      </c>
      <c r="D372" s="21">
        <v>109.1</v>
      </c>
    </row>
    <row r="373" spans="1:4" ht="94.5" x14ac:dyDescent="0.25">
      <c r="A373" s="18">
        <v>205</v>
      </c>
      <c r="B373" s="15" t="s">
        <v>42</v>
      </c>
      <c r="C373" s="19" t="s">
        <v>43</v>
      </c>
      <c r="D373" s="21">
        <v>17.3</v>
      </c>
    </row>
    <row r="374" spans="1:4" s="23" customFormat="1" ht="47.25" x14ac:dyDescent="0.25">
      <c r="A374" s="13" t="s">
        <v>470</v>
      </c>
      <c r="B374" s="15"/>
      <c r="C374" s="34" t="s">
        <v>471</v>
      </c>
      <c r="D374" s="20">
        <f>SUM(D375:D385)</f>
        <v>761696.5</v>
      </c>
    </row>
    <row r="375" spans="1:4" ht="47.25" x14ac:dyDescent="0.25">
      <c r="A375" s="15" t="s">
        <v>470</v>
      </c>
      <c r="B375" s="15" t="s">
        <v>26</v>
      </c>
      <c r="C375" s="16" t="s">
        <v>27</v>
      </c>
      <c r="D375" s="17">
        <v>2115.3000000000002</v>
      </c>
    </row>
    <row r="376" spans="1:4" ht="31.5" x14ac:dyDescent="0.25">
      <c r="A376" s="15" t="s">
        <v>470</v>
      </c>
      <c r="B376" s="15" t="s">
        <v>14</v>
      </c>
      <c r="C376" s="16" t="s">
        <v>15</v>
      </c>
      <c r="D376" s="17">
        <v>126.1</v>
      </c>
    </row>
    <row r="377" spans="1:4" ht="157.5" x14ac:dyDescent="0.25">
      <c r="A377" s="15" t="s">
        <v>470</v>
      </c>
      <c r="B377" s="15" t="s">
        <v>472</v>
      </c>
      <c r="C377" s="16" t="s">
        <v>473</v>
      </c>
      <c r="D377" s="17">
        <v>46.4</v>
      </c>
    </row>
    <row r="378" spans="1:4" ht="63" x14ac:dyDescent="0.25">
      <c r="A378" s="15" t="s">
        <v>470</v>
      </c>
      <c r="B378" s="15" t="s">
        <v>16</v>
      </c>
      <c r="C378" s="16" t="s">
        <v>78</v>
      </c>
      <c r="D378" s="17">
        <v>2261.9</v>
      </c>
    </row>
    <row r="379" spans="1:4" ht="78.75" x14ac:dyDescent="0.25">
      <c r="A379" s="18" t="s">
        <v>470</v>
      </c>
      <c r="B379" s="15" t="s">
        <v>474</v>
      </c>
      <c r="C379" s="19" t="s">
        <v>475</v>
      </c>
      <c r="D379" s="21">
        <v>470085.6</v>
      </c>
    </row>
    <row r="380" spans="1:4" ht="63" x14ac:dyDescent="0.25">
      <c r="A380" s="18" t="s">
        <v>470</v>
      </c>
      <c r="B380" s="15" t="s">
        <v>476</v>
      </c>
      <c r="C380" s="19" t="s">
        <v>477</v>
      </c>
      <c r="D380" s="21">
        <v>6187.2</v>
      </c>
    </row>
    <row r="381" spans="1:4" ht="110.25" x14ac:dyDescent="0.25">
      <c r="A381" s="18" t="s">
        <v>470</v>
      </c>
      <c r="B381" s="15" t="s">
        <v>478</v>
      </c>
      <c r="C381" s="19" t="s">
        <v>479</v>
      </c>
      <c r="D381" s="21">
        <v>7874</v>
      </c>
    </row>
    <row r="382" spans="1:4" ht="110.25" x14ac:dyDescent="0.25">
      <c r="A382" s="18" t="s">
        <v>470</v>
      </c>
      <c r="B382" s="15" t="s">
        <v>480</v>
      </c>
      <c r="C382" s="19" t="s">
        <v>481</v>
      </c>
      <c r="D382" s="21">
        <v>-38123.199999999997</v>
      </c>
    </row>
    <row r="383" spans="1:4" ht="110.25" x14ac:dyDescent="0.25">
      <c r="A383" s="18" t="s">
        <v>470</v>
      </c>
      <c r="B383" s="15" t="s">
        <v>482</v>
      </c>
      <c r="C383" s="19" t="s">
        <v>483</v>
      </c>
      <c r="D383" s="21">
        <v>262409.3</v>
      </c>
    </row>
    <row r="384" spans="1:4" ht="63" x14ac:dyDescent="0.25">
      <c r="A384" s="18" t="s">
        <v>470</v>
      </c>
      <c r="B384" s="15" t="s">
        <v>139</v>
      </c>
      <c r="C384" s="19" t="s">
        <v>140</v>
      </c>
      <c r="D384" s="21">
        <v>1492.1</v>
      </c>
    </row>
    <row r="385" spans="1:4" ht="94.5" x14ac:dyDescent="0.25">
      <c r="A385" s="18" t="s">
        <v>470</v>
      </c>
      <c r="B385" s="15" t="s">
        <v>42</v>
      </c>
      <c r="C385" s="19" t="s">
        <v>43</v>
      </c>
      <c r="D385" s="21">
        <v>47221.8</v>
      </c>
    </row>
    <row r="386" spans="1:4" s="23" customFormat="1" ht="63" x14ac:dyDescent="0.25">
      <c r="A386" s="13" t="s">
        <v>484</v>
      </c>
      <c r="B386" s="15"/>
      <c r="C386" s="22" t="s">
        <v>485</v>
      </c>
      <c r="D386" s="20">
        <f>D387+D388</f>
        <v>590.69999999999993</v>
      </c>
    </row>
    <row r="387" spans="1:4" ht="110.25" x14ac:dyDescent="0.25">
      <c r="A387" s="15" t="s">
        <v>484</v>
      </c>
      <c r="B387" s="15" t="s">
        <v>486</v>
      </c>
      <c r="C387" s="16" t="s">
        <v>487</v>
      </c>
      <c r="D387" s="17">
        <v>586.4</v>
      </c>
    </row>
    <row r="388" spans="1:4" ht="63" x14ac:dyDescent="0.25">
      <c r="A388" s="15" t="s">
        <v>484</v>
      </c>
      <c r="B388" s="15" t="s">
        <v>488</v>
      </c>
      <c r="C388" s="16" t="s">
        <v>489</v>
      </c>
      <c r="D388" s="17">
        <v>4.3</v>
      </c>
    </row>
    <row r="389" spans="1:4" s="23" customFormat="1" ht="78.75" x14ac:dyDescent="0.25">
      <c r="A389" s="13" t="s">
        <v>490</v>
      </c>
      <c r="B389" s="15"/>
      <c r="C389" s="22" t="s">
        <v>491</v>
      </c>
      <c r="D389" s="20">
        <f>D390+D391</f>
        <v>246405.4</v>
      </c>
    </row>
    <row r="390" spans="1:4" ht="63" x14ac:dyDescent="0.25">
      <c r="A390" s="15" t="s">
        <v>490</v>
      </c>
      <c r="B390" s="15" t="s">
        <v>492</v>
      </c>
      <c r="C390" s="16" t="s">
        <v>493</v>
      </c>
      <c r="D390" s="17">
        <v>245648.8</v>
      </c>
    </row>
    <row r="391" spans="1:4" ht="47.25" x14ac:dyDescent="0.25">
      <c r="A391" s="15" t="s">
        <v>490</v>
      </c>
      <c r="B391" s="15" t="s">
        <v>494</v>
      </c>
      <c r="C391" s="16" t="s">
        <v>495</v>
      </c>
      <c r="D391" s="17">
        <v>756.6</v>
      </c>
    </row>
    <row r="392" spans="1:4" s="23" customFormat="1" ht="63" x14ac:dyDescent="0.25">
      <c r="A392" s="13" t="s">
        <v>496</v>
      </c>
      <c r="B392" s="15"/>
      <c r="C392" s="22" t="s">
        <v>497</v>
      </c>
      <c r="D392" s="20">
        <f>D393</f>
        <v>632.20000000000005</v>
      </c>
    </row>
    <row r="393" spans="1:4" ht="78.75" x14ac:dyDescent="0.25">
      <c r="A393" s="15" t="s">
        <v>496</v>
      </c>
      <c r="B393" s="15" t="s">
        <v>498</v>
      </c>
      <c r="C393" s="16" t="s">
        <v>499</v>
      </c>
      <c r="D393" s="17">
        <v>632.20000000000005</v>
      </c>
    </row>
    <row r="394" spans="1:4" s="23" customFormat="1" ht="31.5" x14ac:dyDescent="0.25">
      <c r="A394" s="13" t="s">
        <v>500</v>
      </c>
      <c r="B394" s="15"/>
      <c r="C394" s="33" t="s">
        <v>501</v>
      </c>
      <c r="D394" s="20">
        <f>D395</f>
        <v>181.5</v>
      </c>
    </row>
    <row r="395" spans="1:4" ht="63" x14ac:dyDescent="0.25">
      <c r="A395" s="15" t="s">
        <v>500</v>
      </c>
      <c r="B395" s="15" t="s">
        <v>16</v>
      </c>
      <c r="C395" s="16" t="s">
        <v>78</v>
      </c>
      <c r="D395" s="17">
        <v>181.5</v>
      </c>
    </row>
    <row r="396" spans="1:4" s="23" customFormat="1" ht="31.5" x14ac:dyDescent="0.25">
      <c r="A396" s="13" t="s">
        <v>502</v>
      </c>
      <c r="B396" s="15"/>
      <c r="C396" s="22" t="s">
        <v>503</v>
      </c>
      <c r="D396" s="20">
        <f>D397</f>
        <v>289.5</v>
      </c>
    </row>
    <row r="397" spans="1:4" ht="63" x14ac:dyDescent="0.25">
      <c r="A397" s="15" t="s">
        <v>502</v>
      </c>
      <c r="B397" s="15" t="s">
        <v>16</v>
      </c>
      <c r="C397" s="16" t="s">
        <v>78</v>
      </c>
      <c r="D397" s="17">
        <v>289.5</v>
      </c>
    </row>
    <row r="398" spans="1:4" s="23" customFormat="1" ht="31.5" x14ac:dyDescent="0.25">
      <c r="A398" s="13" t="s">
        <v>504</v>
      </c>
      <c r="B398" s="15"/>
      <c r="C398" s="22" t="s">
        <v>505</v>
      </c>
      <c r="D398" s="20">
        <f>D399</f>
        <v>51.7</v>
      </c>
    </row>
    <row r="399" spans="1:4" ht="63" x14ac:dyDescent="0.25">
      <c r="A399" s="15" t="s">
        <v>504</v>
      </c>
      <c r="B399" s="15" t="s">
        <v>16</v>
      </c>
      <c r="C399" s="16" t="s">
        <v>78</v>
      </c>
      <c r="D399" s="17">
        <v>51.7</v>
      </c>
    </row>
    <row r="401" spans="1:4" x14ac:dyDescent="0.25">
      <c r="A401" s="86" t="s">
        <v>712</v>
      </c>
      <c r="B401" s="86"/>
      <c r="C401" s="86"/>
      <c r="D401" s="86"/>
    </row>
  </sheetData>
  <mergeCells count="9">
    <mergeCell ref="A9:B9"/>
    <mergeCell ref="C9:C10"/>
    <mergeCell ref="D9:D10"/>
    <mergeCell ref="A401:D401"/>
    <mergeCell ref="C1:D1"/>
    <mergeCell ref="C2:D2"/>
    <mergeCell ref="C3:D3"/>
    <mergeCell ref="C4:D4"/>
    <mergeCell ref="A6:D6"/>
  </mergeCells>
  <printOptions horizontalCentered="1"/>
  <pageMargins left="0.70866141732283472" right="0.51181102362204722" top="0.55118110236220474" bottom="0.55118110236220474" header="0.31496062992125984" footer="0.31496062992125984"/>
  <pageSetup paperSize="9" scale="85" fitToHeight="0" orientation="portrait" r:id="rId1"/>
  <headerFooter>
    <oddFooter>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S348"/>
  <sheetViews>
    <sheetView showGridLines="0" view="pageBreakPreview" topLeftCell="A337" zoomScaleNormal="90" zoomScaleSheetLayoutView="100" workbookViewId="0">
      <selection activeCell="G17" sqref="G17"/>
    </sheetView>
  </sheetViews>
  <sheetFormatPr defaultColWidth="9.140625" defaultRowHeight="12.75" x14ac:dyDescent="0.2"/>
  <cols>
    <col min="1" max="1" width="24.5703125" style="41" customWidth="1"/>
    <col min="2" max="2" width="60.140625" style="41" customWidth="1"/>
    <col min="3" max="3" width="12.42578125" style="41" customWidth="1"/>
    <col min="4" max="4" width="11.7109375" style="41" bestFit="1" customWidth="1"/>
    <col min="5" max="5" width="10.140625" style="41" bestFit="1" customWidth="1"/>
    <col min="6" max="182" width="9.140625" style="41" customWidth="1"/>
    <col min="183" max="16384" width="9.140625" style="41"/>
  </cols>
  <sheetData>
    <row r="1" spans="1:3" s="35" customFormat="1" ht="15" x14ac:dyDescent="0.2"/>
    <row r="2" spans="1:3" s="35" customFormat="1" ht="15.75" x14ac:dyDescent="0.2">
      <c r="B2" s="90" t="s">
        <v>506</v>
      </c>
      <c r="C2" s="90"/>
    </row>
    <row r="3" spans="1:3" s="35" customFormat="1" ht="15.75" x14ac:dyDescent="0.2">
      <c r="A3" s="36"/>
      <c r="B3" s="90" t="s">
        <v>1</v>
      </c>
      <c r="C3" s="90"/>
    </row>
    <row r="4" spans="1:3" s="35" customFormat="1" ht="15.75" x14ac:dyDescent="0.2">
      <c r="A4" s="37"/>
      <c r="B4" s="91" t="s">
        <v>2</v>
      </c>
      <c r="C4" s="91"/>
    </row>
    <row r="5" spans="1:3" s="35" customFormat="1" ht="15.75" x14ac:dyDescent="0.2">
      <c r="A5" s="37"/>
      <c r="B5" s="91" t="s">
        <v>3</v>
      </c>
      <c r="C5" s="91"/>
    </row>
    <row r="6" spans="1:3" s="35" customFormat="1" ht="15.75" x14ac:dyDescent="0.2">
      <c r="A6" s="37"/>
      <c r="B6" s="38"/>
      <c r="C6" s="38"/>
    </row>
    <row r="7" spans="1:3" s="35" customFormat="1" ht="75" customHeight="1" x14ac:dyDescent="0.2">
      <c r="A7" s="92" t="s">
        <v>507</v>
      </c>
      <c r="B7" s="92"/>
      <c r="C7" s="92"/>
    </row>
    <row r="8" spans="1:3" x14ac:dyDescent="0.2">
      <c r="A8" s="39"/>
      <c r="B8" s="39"/>
      <c r="C8" s="40"/>
    </row>
    <row r="9" spans="1:3" ht="15.75" x14ac:dyDescent="0.2">
      <c r="A9" s="39"/>
      <c r="B9" s="42"/>
    </row>
    <row r="10" spans="1:3" x14ac:dyDescent="0.2">
      <c r="A10" s="43"/>
      <c r="B10" s="43"/>
      <c r="C10" s="44" t="s">
        <v>5</v>
      </c>
    </row>
    <row r="11" spans="1:3" ht="38.25" x14ac:dyDescent="0.2">
      <c r="A11" s="45" t="s">
        <v>508</v>
      </c>
      <c r="B11" s="45" t="s">
        <v>509</v>
      </c>
      <c r="C11" s="46" t="s">
        <v>510</v>
      </c>
    </row>
    <row r="12" spans="1:3" s="50" customFormat="1" x14ac:dyDescent="0.2">
      <c r="A12" s="47" t="s">
        <v>511</v>
      </c>
      <c r="B12" s="48" t="s">
        <v>512</v>
      </c>
      <c r="C12" s="49">
        <f>C13+C25+C38+C49+C57+C66+C88+C107+C124+C144+C160+C169+C172+C205</f>
        <v>106632104.3</v>
      </c>
    </row>
    <row r="13" spans="1:3" s="50" customFormat="1" x14ac:dyDescent="0.2">
      <c r="A13" s="47" t="s">
        <v>513</v>
      </c>
      <c r="B13" s="48" t="s">
        <v>514</v>
      </c>
      <c r="C13" s="51">
        <f>C14+C19</f>
        <v>66500819.899999999</v>
      </c>
    </row>
    <row r="14" spans="1:3" s="50" customFormat="1" x14ac:dyDescent="0.2">
      <c r="A14" s="47" t="s">
        <v>515</v>
      </c>
      <c r="B14" s="48" t="s">
        <v>516</v>
      </c>
      <c r="C14" s="51">
        <f>C15+C18</f>
        <v>32869598.899999999</v>
      </c>
    </row>
    <row r="15" spans="1:3" s="54" customFormat="1" ht="25.5" x14ac:dyDescent="0.2">
      <c r="A15" s="47" t="s">
        <v>517</v>
      </c>
      <c r="B15" s="52" t="s">
        <v>518</v>
      </c>
      <c r="C15" s="53">
        <f>C16+C17</f>
        <v>32869598.5</v>
      </c>
    </row>
    <row r="16" spans="1:3" s="54" customFormat="1" ht="38.25" x14ac:dyDescent="0.2">
      <c r="A16" s="47" t="s">
        <v>353</v>
      </c>
      <c r="B16" s="55" t="s">
        <v>354</v>
      </c>
      <c r="C16" s="53">
        <v>32076812.899999999</v>
      </c>
    </row>
    <row r="17" spans="1:3" s="54" customFormat="1" ht="38.25" x14ac:dyDescent="0.2">
      <c r="A17" s="47" t="s">
        <v>355</v>
      </c>
      <c r="B17" s="55" t="s">
        <v>356</v>
      </c>
      <c r="C17" s="53">
        <v>792785.6</v>
      </c>
    </row>
    <row r="18" spans="1:3" s="54" customFormat="1" ht="38.25" x14ac:dyDescent="0.2">
      <c r="A18" s="47" t="s">
        <v>357</v>
      </c>
      <c r="B18" s="55" t="s">
        <v>354</v>
      </c>
      <c r="C18" s="53">
        <v>0.4</v>
      </c>
    </row>
    <row r="19" spans="1:3" s="50" customFormat="1" x14ac:dyDescent="0.2">
      <c r="A19" s="47" t="s">
        <v>519</v>
      </c>
      <c r="B19" s="48" t="s">
        <v>520</v>
      </c>
      <c r="C19" s="49">
        <f>SUM(C20:C24)</f>
        <v>33631221</v>
      </c>
    </row>
    <row r="20" spans="1:3" s="54" customFormat="1" ht="51" x14ac:dyDescent="0.2">
      <c r="A20" s="47" t="s">
        <v>358</v>
      </c>
      <c r="B20" s="55" t="s">
        <v>359</v>
      </c>
      <c r="C20" s="53">
        <v>32077626.600000001</v>
      </c>
    </row>
    <row r="21" spans="1:3" s="54" customFormat="1" ht="89.25" x14ac:dyDescent="0.2">
      <c r="A21" s="47" t="s">
        <v>360</v>
      </c>
      <c r="B21" s="55" t="s">
        <v>361</v>
      </c>
      <c r="C21" s="53">
        <v>210938.1</v>
      </c>
    </row>
    <row r="22" spans="1:3" s="54" customFormat="1" ht="38.25" x14ac:dyDescent="0.2">
      <c r="A22" s="47" t="s">
        <v>362</v>
      </c>
      <c r="B22" s="55" t="s">
        <v>363</v>
      </c>
      <c r="C22" s="53">
        <v>763437.5</v>
      </c>
    </row>
    <row r="23" spans="1:3" s="54" customFormat="1" ht="63.75" x14ac:dyDescent="0.2">
      <c r="A23" s="47" t="s">
        <v>364</v>
      </c>
      <c r="B23" s="55" t="s">
        <v>365</v>
      </c>
      <c r="C23" s="53">
        <v>579215.80000000005</v>
      </c>
    </row>
    <row r="24" spans="1:3" s="54" customFormat="1" ht="38.25" x14ac:dyDescent="0.2">
      <c r="A24" s="47" t="s">
        <v>366</v>
      </c>
      <c r="B24" s="56" t="s">
        <v>521</v>
      </c>
      <c r="C24" s="53">
        <v>3</v>
      </c>
    </row>
    <row r="25" spans="1:3" s="50" customFormat="1" ht="25.5" x14ac:dyDescent="0.2">
      <c r="A25" s="47" t="s">
        <v>522</v>
      </c>
      <c r="B25" s="48" t="s">
        <v>523</v>
      </c>
      <c r="C25" s="51">
        <f t="shared" ref="C25" si="0">C26</f>
        <v>15063004.4</v>
      </c>
    </row>
    <row r="26" spans="1:3" s="50" customFormat="1" ht="25.5" x14ac:dyDescent="0.2">
      <c r="A26" s="47" t="s">
        <v>524</v>
      </c>
      <c r="B26" s="48" t="s">
        <v>525</v>
      </c>
      <c r="C26" s="51">
        <f t="shared" ref="C26" si="1">C27+C29+C30+C31+C32+C33+C34+C35+C36+C37</f>
        <v>15063004.4</v>
      </c>
    </row>
    <row r="27" spans="1:3" s="54" customFormat="1" ht="51" x14ac:dyDescent="0.2">
      <c r="A27" s="47" t="s">
        <v>526</v>
      </c>
      <c r="B27" s="52" t="s">
        <v>527</v>
      </c>
      <c r="C27" s="53">
        <f>C28</f>
        <v>8277.9</v>
      </c>
    </row>
    <row r="28" spans="1:3" s="54" customFormat="1" ht="51" x14ac:dyDescent="0.2">
      <c r="A28" s="47" t="s">
        <v>368</v>
      </c>
      <c r="B28" s="52" t="s">
        <v>369</v>
      </c>
      <c r="C28" s="53">
        <v>8277.9</v>
      </c>
    </row>
    <row r="29" spans="1:3" s="54" customFormat="1" ht="76.5" x14ac:dyDescent="0.2">
      <c r="A29" s="47" t="s">
        <v>370</v>
      </c>
      <c r="B29" s="55" t="s">
        <v>371</v>
      </c>
      <c r="C29" s="53">
        <v>13430</v>
      </c>
    </row>
    <row r="30" spans="1:3" s="54" customFormat="1" x14ac:dyDescent="0.2">
      <c r="A30" s="47" t="s">
        <v>372</v>
      </c>
      <c r="B30" s="55" t="s">
        <v>373</v>
      </c>
      <c r="C30" s="53">
        <v>7914478.0999999996</v>
      </c>
    </row>
    <row r="31" spans="1:3" s="54" customFormat="1" ht="89.25" x14ac:dyDescent="0.2">
      <c r="A31" s="47" t="s">
        <v>374</v>
      </c>
      <c r="B31" s="55" t="s">
        <v>375</v>
      </c>
      <c r="C31" s="53">
        <v>1439095.9</v>
      </c>
    </row>
    <row r="32" spans="1:3" s="54" customFormat="1" ht="25.5" x14ac:dyDescent="0.2">
      <c r="A32" s="47" t="s">
        <v>376</v>
      </c>
      <c r="B32" s="55" t="s">
        <v>377</v>
      </c>
      <c r="C32" s="53">
        <v>15563.8</v>
      </c>
    </row>
    <row r="33" spans="1:3" s="54" customFormat="1" ht="76.5" x14ac:dyDescent="0.2">
      <c r="A33" s="47" t="s">
        <v>143</v>
      </c>
      <c r="B33" s="56" t="s">
        <v>528</v>
      </c>
      <c r="C33" s="53">
        <v>572806.6</v>
      </c>
    </row>
    <row r="34" spans="1:3" s="54" customFormat="1" ht="51" x14ac:dyDescent="0.2">
      <c r="A34" s="47" t="s">
        <v>145</v>
      </c>
      <c r="B34" s="55" t="s">
        <v>146</v>
      </c>
      <c r="C34" s="57">
        <v>2095320.6</v>
      </c>
    </row>
    <row r="35" spans="1:3" s="54" customFormat="1" ht="63.75" x14ac:dyDescent="0.2">
      <c r="A35" s="47" t="s">
        <v>147</v>
      </c>
      <c r="B35" s="55" t="s">
        <v>148</v>
      </c>
      <c r="C35" s="53">
        <v>21271</v>
      </c>
    </row>
    <row r="36" spans="1:3" s="54" customFormat="1" ht="51" x14ac:dyDescent="0.2">
      <c r="A36" s="47" t="s">
        <v>149</v>
      </c>
      <c r="B36" s="55" t="s">
        <v>150</v>
      </c>
      <c r="C36" s="53">
        <v>3388574.5</v>
      </c>
    </row>
    <row r="37" spans="1:3" s="54" customFormat="1" ht="51" x14ac:dyDescent="0.2">
      <c r="A37" s="47" t="s">
        <v>151</v>
      </c>
      <c r="B37" s="55" t="s">
        <v>152</v>
      </c>
      <c r="C37" s="53">
        <v>-405814</v>
      </c>
    </row>
    <row r="38" spans="1:3" s="50" customFormat="1" x14ac:dyDescent="0.2">
      <c r="A38" s="47" t="s">
        <v>529</v>
      </c>
      <c r="B38" s="48" t="s">
        <v>530</v>
      </c>
      <c r="C38" s="51">
        <f>C39+C47</f>
        <v>8057845.7999999998</v>
      </c>
    </row>
    <row r="39" spans="1:3" s="50" customFormat="1" ht="25.5" x14ac:dyDescent="0.2">
      <c r="A39" s="47" t="s">
        <v>531</v>
      </c>
      <c r="B39" s="48" t="s">
        <v>532</v>
      </c>
      <c r="C39" s="51">
        <f t="shared" ref="C39" si="2">C40+C43+C46</f>
        <v>8057813.7999999998</v>
      </c>
    </row>
    <row r="40" spans="1:3" s="54" customFormat="1" ht="25.5" x14ac:dyDescent="0.2">
      <c r="A40" s="47" t="s">
        <v>533</v>
      </c>
      <c r="B40" s="52" t="s">
        <v>379</v>
      </c>
      <c r="C40" s="53">
        <f t="shared" ref="C40" si="3">C41+C42</f>
        <v>5466283.5</v>
      </c>
    </row>
    <row r="41" spans="1:3" s="54" customFormat="1" ht="25.5" x14ac:dyDescent="0.2">
      <c r="A41" s="47" t="s">
        <v>378</v>
      </c>
      <c r="B41" s="55" t="s">
        <v>379</v>
      </c>
      <c r="C41" s="53">
        <v>5465867.4000000004</v>
      </c>
    </row>
    <row r="42" spans="1:3" s="54" customFormat="1" ht="38.25" x14ac:dyDescent="0.2">
      <c r="A42" s="47" t="s">
        <v>380</v>
      </c>
      <c r="B42" s="55" t="s">
        <v>381</v>
      </c>
      <c r="C42" s="53">
        <v>416.1</v>
      </c>
    </row>
    <row r="43" spans="1:3" s="54" customFormat="1" ht="25.5" x14ac:dyDescent="0.2">
      <c r="A43" s="47" t="s">
        <v>534</v>
      </c>
      <c r="B43" s="52" t="s">
        <v>535</v>
      </c>
      <c r="C43" s="57">
        <f t="shared" ref="C43" si="4">C44+C45</f>
        <v>2617962.5</v>
      </c>
    </row>
    <row r="44" spans="1:3" s="54" customFormat="1" ht="51" x14ac:dyDescent="0.2">
      <c r="A44" s="47" t="s">
        <v>382</v>
      </c>
      <c r="B44" s="56" t="s">
        <v>383</v>
      </c>
      <c r="C44" s="53">
        <v>2617828.4</v>
      </c>
    </row>
    <row r="45" spans="1:3" s="54" customFormat="1" ht="38.25" x14ac:dyDescent="0.2">
      <c r="A45" s="47" t="s">
        <v>384</v>
      </c>
      <c r="B45" s="55" t="s">
        <v>385</v>
      </c>
      <c r="C45" s="53">
        <v>134.1</v>
      </c>
    </row>
    <row r="46" spans="1:3" s="54" customFormat="1" ht="25.5" x14ac:dyDescent="0.2">
      <c r="A46" s="47" t="s">
        <v>386</v>
      </c>
      <c r="B46" s="55" t="s">
        <v>387</v>
      </c>
      <c r="C46" s="53">
        <v>-26432.2</v>
      </c>
    </row>
    <row r="47" spans="1:3" s="50" customFormat="1" x14ac:dyDescent="0.2">
      <c r="A47" s="47" t="s">
        <v>536</v>
      </c>
      <c r="B47" s="48" t="s">
        <v>537</v>
      </c>
      <c r="C47" s="51">
        <f t="shared" ref="C47" si="5">C48</f>
        <v>32</v>
      </c>
    </row>
    <row r="48" spans="1:3" s="54" customFormat="1" ht="25.5" x14ac:dyDescent="0.2">
      <c r="A48" s="47" t="s">
        <v>388</v>
      </c>
      <c r="B48" s="55" t="s">
        <v>389</v>
      </c>
      <c r="C48" s="53">
        <v>32</v>
      </c>
    </row>
    <row r="49" spans="1:5" s="50" customFormat="1" x14ac:dyDescent="0.2">
      <c r="A49" s="47" t="s">
        <v>538</v>
      </c>
      <c r="B49" s="58" t="s">
        <v>539</v>
      </c>
      <c r="C49" s="51">
        <f>C50+C53+C56</f>
        <v>13923649.1</v>
      </c>
    </row>
    <row r="50" spans="1:5" s="50" customFormat="1" x14ac:dyDescent="0.2">
      <c r="A50" s="47" t="s">
        <v>540</v>
      </c>
      <c r="B50" s="48" t="s">
        <v>541</v>
      </c>
      <c r="C50" s="51">
        <f>C51+C52</f>
        <v>11541628.800000001</v>
      </c>
    </row>
    <row r="51" spans="1:5" s="54" customFormat="1" ht="25.5" x14ac:dyDescent="0.2">
      <c r="A51" s="47" t="s">
        <v>390</v>
      </c>
      <c r="B51" s="55" t="s">
        <v>391</v>
      </c>
      <c r="C51" s="53">
        <v>11295909.5</v>
      </c>
    </row>
    <row r="52" spans="1:5" s="54" customFormat="1" ht="25.5" x14ac:dyDescent="0.2">
      <c r="A52" s="47" t="s">
        <v>392</v>
      </c>
      <c r="B52" s="55" t="s">
        <v>393</v>
      </c>
      <c r="C52" s="53">
        <v>245719.3</v>
      </c>
      <c r="E52" s="59"/>
    </row>
    <row r="53" spans="1:5" s="50" customFormat="1" x14ac:dyDescent="0.2">
      <c r="A53" s="47" t="s">
        <v>542</v>
      </c>
      <c r="B53" s="48" t="s">
        <v>543</v>
      </c>
      <c r="C53" s="51">
        <f>C54+C55</f>
        <v>2377088.6</v>
      </c>
    </row>
    <row r="54" spans="1:5" s="54" customFormat="1" x14ac:dyDescent="0.2">
      <c r="A54" s="47" t="s">
        <v>394</v>
      </c>
      <c r="B54" s="55" t="s">
        <v>395</v>
      </c>
      <c r="C54" s="53">
        <v>400782.7</v>
      </c>
    </row>
    <row r="55" spans="1:5" s="54" customFormat="1" x14ac:dyDescent="0.2">
      <c r="A55" s="47" t="s">
        <v>396</v>
      </c>
      <c r="B55" s="55" t="s">
        <v>397</v>
      </c>
      <c r="C55" s="53">
        <v>1976305.9</v>
      </c>
    </row>
    <row r="56" spans="1:5" s="50" customFormat="1" x14ac:dyDescent="0.2">
      <c r="A56" s="47" t="s">
        <v>398</v>
      </c>
      <c r="B56" s="60" t="s">
        <v>399</v>
      </c>
      <c r="C56" s="51">
        <v>4931.7</v>
      </c>
    </row>
    <row r="57" spans="1:5" s="50" customFormat="1" ht="25.5" x14ac:dyDescent="0.2">
      <c r="A57" s="47" t="s">
        <v>544</v>
      </c>
      <c r="B57" s="48" t="s">
        <v>545</v>
      </c>
      <c r="C57" s="51">
        <f>C58+C62</f>
        <v>753090</v>
      </c>
    </row>
    <row r="58" spans="1:5" s="50" customFormat="1" x14ac:dyDescent="0.2">
      <c r="A58" s="47" t="s">
        <v>546</v>
      </c>
      <c r="B58" s="48" t="s">
        <v>547</v>
      </c>
      <c r="C58" s="51">
        <f>C59+C60+C61</f>
        <v>748713.8</v>
      </c>
    </row>
    <row r="59" spans="1:5" s="54" customFormat="1" x14ac:dyDescent="0.2">
      <c r="A59" s="47" t="s">
        <v>400</v>
      </c>
      <c r="B59" s="55" t="s">
        <v>401</v>
      </c>
      <c r="C59" s="53">
        <v>119096.1</v>
      </c>
    </row>
    <row r="60" spans="1:5" s="54" customFormat="1" ht="25.5" x14ac:dyDescent="0.2">
      <c r="A60" s="47" t="s">
        <v>402</v>
      </c>
      <c r="B60" s="55" t="s">
        <v>403</v>
      </c>
      <c r="C60" s="53">
        <v>30864.400000000001</v>
      </c>
    </row>
    <row r="61" spans="1:5" s="54" customFormat="1" x14ac:dyDescent="0.2">
      <c r="A61" s="47" t="s">
        <v>404</v>
      </c>
      <c r="B61" s="55" t="s">
        <v>405</v>
      </c>
      <c r="C61" s="53">
        <v>598753.30000000005</v>
      </c>
    </row>
    <row r="62" spans="1:5" s="50" customFormat="1" ht="25.5" x14ac:dyDescent="0.2">
      <c r="A62" s="47" t="s">
        <v>548</v>
      </c>
      <c r="B62" s="48" t="s">
        <v>549</v>
      </c>
      <c r="C62" s="49">
        <f t="shared" ref="C62" si="6">C63+C64+C65</f>
        <v>4376.2</v>
      </c>
    </row>
    <row r="63" spans="1:5" s="54" customFormat="1" x14ac:dyDescent="0.2">
      <c r="A63" s="47" t="s">
        <v>406</v>
      </c>
      <c r="B63" s="55" t="s">
        <v>407</v>
      </c>
      <c r="C63" s="53">
        <v>3651.6</v>
      </c>
    </row>
    <row r="64" spans="1:5" s="54" customFormat="1" ht="25.5" x14ac:dyDescent="0.2">
      <c r="A64" s="47" t="s">
        <v>408</v>
      </c>
      <c r="B64" s="55" t="s">
        <v>409</v>
      </c>
      <c r="C64" s="53">
        <v>0.2</v>
      </c>
    </row>
    <row r="65" spans="1:3" s="54" customFormat="1" ht="25.5" x14ac:dyDescent="0.2">
      <c r="A65" s="47" t="s">
        <v>410</v>
      </c>
      <c r="B65" s="55" t="s">
        <v>411</v>
      </c>
      <c r="C65" s="53">
        <v>724.4</v>
      </c>
    </row>
    <row r="66" spans="1:3" s="50" customFormat="1" x14ac:dyDescent="0.2">
      <c r="A66" s="47" t="s">
        <v>550</v>
      </c>
      <c r="B66" s="58" t="s">
        <v>551</v>
      </c>
      <c r="C66" s="49">
        <f>C67+C69</f>
        <v>363801.79999999993</v>
      </c>
    </row>
    <row r="67" spans="1:3" s="50" customFormat="1" ht="51" x14ac:dyDescent="0.2">
      <c r="A67" s="47" t="s">
        <v>452</v>
      </c>
      <c r="B67" s="48" t="s">
        <v>453</v>
      </c>
      <c r="C67" s="51">
        <f t="shared" ref="C67" si="7">C68</f>
        <v>4213</v>
      </c>
    </row>
    <row r="68" spans="1:3" s="54" customFormat="1" ht="51" x14ac:dyDescent="0.2">
      <c r="A68" s="47" t="s">
        <v>452</v>
      </c>
      <c r="B68" s="52" t="s">
        <v>453</v>
      </c>
      <c r="C68" s="53">
        <v>4213</v>
      </c>
    </row>
    <row r="69" spans="1:3" s="50" customFormat="1" ht="25.5" x14ac:dyDescent="0.2">
      <c r="A69" s="47" t="s">
        <v>552</v>
      </c>
      <c r="B69" s="48" t="s">
        <v>553</v>
      </c>
      <c r="C69" s="51">
        <f>C70+C71+C72+C74+C75+C76+C77+C78+C81+C83+C84+C85+C86+C87</f>
        <v>359588.79999999993</v>
      </c>
    </row>
    <row r="70" spans="1:3" s="54" customFormat="1" ht="63.75" x14ac:dyDescent="0.2">
      <c r="A70" s="47" t="s">
        <v>412</v>
      </c>
      <c r="B70" s="52" t="s">
        <v>413</v>
      </c>
      <c r="C70" s="53">
        <v>2984.5</v>
      </c>
    </row>
    <row r="71" spans="1:3" s="54" customFormat="1" ht="38.25" x14ac:dyDescent="0.2">
      <c r="A71" s="47" t="s">
        <v>492</v>
      </c>
      <c r="B71" s="52" t="s">
        <v>493</v>
      </c>
      <c r="C71" s="53">
        <v>245648.8</v>
      </c>
    </row>
    <row r="72" spans="1:3" s="54" customFormat="1" ht="38.25" x14ac:dyDescent="0.2">
      <c r="A72" s="47" t="s">
        <v>554</v>
      </c>
      <c r="B72" s="52" t="s">
        <v>555</v>
      </c>
      <c r="C72" s="53">
        <v>65720.899999999994</v>
      </c>
    </row>
    <row r="73" spans="1:3" s="54" customFormat="1" ht="51" x14ac:dyDescent="0.2">
      <c r="A73" s="47" t="s">
        <v>34</v>
      </c>
      <c r="B73" s="55" t="s">
        <v>35</v>
      </c>
      <c r="C73" s="53">
        <v>65720.899999999994</v>
      </c>
    </row>
    <row r="74" spans="1:3" s="61" customFormat="1" ht="25.5" x14ac:dyDescent="0.2">
      <c r="A74" s="47" t="s">
        <v>454</v>
      </c>
      <c r="B74" s="55" t="s">
        <v>455</v>
      </c>
      <c r="C74" s="57">
        <v>4138.8</v>
      </c>
    </row>
    <row r="75" spans="1:3" s="54" customFormat="1" ht="63.75" x14ac:dyDescent="0.2">
      <c r="A75" s="47" t="s">
        <v>486</v>
      </c>
      <c r="B75" s="55" t="s">
        <v>487</v>
      </c>
      <c r="C75" s="53">
        <v>586.4</v>
      </c>
    </row>
    <row r="76" spans="1:3" s="61" customFormat="1" ht="25.5" x14ac:dyDescent="0.2">
      <c r="A76" s="47" t="s">
        <v>488</v>
      </c>
      <c r="B76" s="55" t="s">
        <v>489</v>
      </c>
      <c r="C76" s="57">
        <v>4.3</v>
      </c>
    </row>
    <row r="77" spans="1:3" s="54" customFormat="1" ht="63.75" x14ac:dyDescent="0.2">
      <c r="A77" s="47" t="s">
        <v>105</v>
      </c>
      <c r="B77" s="55" t="s">
        <v>106</v>
      </c>
      <c r="C77" s="53">
        <v>182.8</v>
      </c>
    </row>
    <row r="78" spans="1:3" s="54" customFormat="1" ht="51" x14ac:dyDescent="0.2">
      <c r="A78" s="47" t="s">
        <v>556</v>
      </c>
      <c r="B78" s="52" t="s">
        <v>557</v>
      </c>
      <c r="C78" s="57">
        <f t="shared" ref="C78" si="8">C79+C80</f>
        <v>29588.3</v>
      </c>
    </row>
    <row r="79" spans="1:3" s="54" customFormat="1" ht="63.75" x14ac:dyDescent="0.2">
      <c r="A79" s="47" t="s">
        <v>456</v>
      </c>
      <c r="B79" s="52" t="s">
        <v>457</v>
      </c>
      <c r="C79" s="53">
        <v>3505.2</v>
      </c>
    </row>
    <row r="80" spans="1:3" s="54" customFormat="1" ht="140.25" x14ac:dyDescent="0.2">
      <c r="A80" s="47" t="s">
        <v>313</v>
      </c>
      <c r="B80" s="55" t="s">
        <v>314</v>
      </c>
      <c r="C80" s="53">
        <v>26083.1</v>
      </c>
    </row>
    <row r="81" spans="1:3" s="54" customFormat="1" ht="51" x14ac:dyDescent="0.2">
      <c r="A81" s="47" t="s">
        <v>558</v>
      </c>
      <c r="B81" s="62" t="s">
        <v>559</v>
      </c>
      <c r="C81" s="53">
        <f>C82</f>
        <v>4552.5</v>
      </c>
    </row>
    <row r="82" spans="1:3" s="54" customFormat="1" ht="76.5" x14ac:dyDescent="0.2">
      <c r="A82" s="47" t="s">
        <v>317</v>
      </c>
      <c r="B82" s="55" t="s">
        <v>318</v>
      </c>
      <c r="C82" s="53">
        <v>4552.5</v>
      </c>
    </row>
    <row r="83" spans="1:3" s="54" customFormat="1" ht="38.25" x14ac:dyDescent="0.2">
      <c r="A83" s="47" t="s">
        <v>85</v>
      </c>
      <c r="B83" s="52" t="s">
        <v>86</v>
      </c>
      <c r="C83" s="57">
        <v>3571</v>
      </c>
    </row>
    <row r="84" spans="1:3" s="54" customFormat="1" ht="25.5" x14ac:dyDescent="0.2">
      <c r="A84" s="47" t="s">
        <v>218</v>
      </c>
      <c r="B84" s="55" t="s">
        <v>219</v>
      </c>
      <c r="C84" s="53">
        <v>95</v>
      </c>
    </row>
    <row r="85" spans="1:3" s="54" customFormat="1" ht="63.75" x14ac:dyDescent="0.2">
      <c r="A85" s="47" t="s">
        <v>250</v>
      </c>
      <c r="B85" s="55" t="s">
        <v>251</v>
      </c>
      <c r="C85" s="53">
        <v>507.7</v>
      </c>
    </row>
    <row r="86" spans="1:3" s="54" customFormat="1" ht="63.75" x14ac:dyDescent="0.2">
      <c r="A86" s="47" t="s">
        <v>252</v>
      </c>
      <c r="B86" s="55" t="s">
        <v>253</v>
      </c>
      <c r="C86" s="53">
        <v>887.8</v>
      </c>
    </row>
    <row r="87" spans="1:3" s="54" customFormat="1" ht="51" x14ac:dyDescent="0.2">
      <c r="A87" s="47" t="s">
        <v>24</v>
      </c>
      <c r="B87" s="55" t="s">
        <v>25</v>
      </c>
      <c r="C87" s="53">
        <v>1120</v>
      </c>
    </row>
    <row r="88" spans="1:3" s="50" customFormat="1" ht="25.5" x14ac:dyDescent="0.2">
      <c r="A88" s="47" t="s">
        <v>560</v>
      </c>
      <c r="B88" s="48" t="s">
        <v>561</v>
      </c>
      <c r="C88" s="49">
        <f>C89+C92+C97+C102+C104</f>
        <v>777.69999999999993</v>
      </c>
    </row>
    <row r="89" spans="1:3" s="50" customFormat="1" ht="25.5" x14ac:dyDescent="0.2">
      <c r="A89" s="47" t="s">
        <v>562</v>
      </c>
      <c r="B89" s="48" t="s">
        <v>563</v>
      </c>
      <c r="C89" s="49">
        <f>C90+C91</f>
        <v>135</v>
      </c>
    </row>
    <row r="90" spans="1:3" s="54" customFormat="1" ht="25.5" x14ac:dyDescent="0.2">
      <c r="A90" s="47" t="s">
        <v>414</v>
      </c>
      <c r="B90" s="55" t="s">
        <v>415</v>
      </c>
      <c r="C90" s="57">
        <v>100.4</v>
      </c>
    </row>
    <row r="91" spans="1:3" s="54" customFormat="1" ht="38.25" x14ac:dyDescent="0.2">
      <c r="A91" s="47" t="s">
        <v>416</v>
      </c>
      <c r="B91" s="55" t="s">
        <v>417</v>
      </c>
      <c r="C91" s="57">
        <v>34.6</v>
      </c>
    </row>
    <row r="92" spans="1:3" s="50" customFormat="1" x14ac:dyDescent="0.2">
      <c r="A92" s="47" t="s">
        <v>564</v>
      </c>
      <c r="B92" s="48" t="s">
        <v>565</v>
      </c>
      <c r="C92" s="49">
        <f t="shared" ref="C92" si="9">C93+C95</f>
        <v>24.1</v>
      </c>
    </row>
    <row r="93" spans="1:3" s="54" customFormat="1" x14ac:dyDescent="0.2">
      <c r="A93" s="47" t="s">
        <v>566</v>
      </c>
      <c r="B93" s="63" t="s">
        <v>567</v>
      </c>
      <c r="C93" s="57">
        <f>C94</f>
        <v>3</v>
      </c>
    </row>
    <row r="94" spans="1:3" s="54" customFormat="1" x14ac:dyDescent="0.2">
      <c r="A94" s="47" t="s">
        <v>418</v>
      </c>
      <c r="B94" s="55" t="s">
        <v>419</v>
      </c>
      <c r="C94" s="57">
        <v>3</v>
      </c>
    </row>
    <row r="95" spans="1:3" s="54" customFormat="1" x14ac:dyDescent="0.2">
      <c r="A95" s="47" t="s">
        <v>568</v>
      </c>
      <c r="B95" s="63" t="s">
        <v>569</v>
      </c>
      <c r="C95" s="57">
        <f>C96</f>
        <v>21.1</v>
      </c>
    </row>
    <row r="96" spans="1:3" s="54" customFormat="1" ht="63.75" x14ac:dyDescent="0.2">
      <c r="A96" s="47" t="s">
        <v>420</v>
      </c>
      <c r="B96" s="55" t="s">
        <v>421</v>
      </c>
      <c r="C96" s="57">
        <v>21.1</v>
      </c>
    </row>
    <row r="97" spans="1:149" s="50" customFormat="1" x14ac:dyDescent="0.2">
      <c r="A97" s="47" t="s">
        <v>570</v>
      </c>
      <c r="B97" s="48" t="s">
        <v>571</v>
      </c>
      <c r="C97" s="49">
        <f>SUM(C98:C101)</f>
        <v>502.59999999999997</v>
      </c>
    </row>
    <row r="98" spans="1:149" s="54" customFormat="1" x14ac:dyDescent="0.2">
      <c r="A98" s="47" t="s">
        <v>422</v>
      </c>
      <c r="B98" s="55" t="s">
        <v>423</v>
      </c>
      <c r="C98" s="57">
        <v>265.5</v>
      </c>
    </row>
    <row r="99" spans="1:149" s="54" customFormat="1" ht="25.5" x14ac:dyDescent="0.2">
      <c r="A99" s="47" t="s">
        <v>424</v>
      </c>
      <c r="B99" s="55" t="s">
        <v>425</v>
      </c>
      <c r="C99" s="57">
        <v>46.4</v>
      </c>
    </row>
    <row r="100" spans="1:149" s="54" customFormat="1" x14ac:dyDescent="0.2">
      <c r="A100" s="47" t="s">
        <v>426</v>
      </c>
      <c r="B100" s="55" t="s">
        <v>427</v>
      </c>
      <c r="C100" s="57">
        <v>181</v>
      </c>
    </row>
    <row r="101" spans="1:149" s="54" customFormat="1" x14ac:dyDescent="0.2">
      <c r="A101" s="47" t="s">
        <v>428</v>
      </c>
      <c r="B101" s="56" t="s">
        <v>429</v>
      </c>
      <c r="C101" s="57">
        <v>9.6999999999999993</v>
      </c>
    </row>
    <row r="102" spans="1:149" s="50" customFormat="1" ht="25.5" x14ac:dyDescent="0.2">
      <c r="A102" s="47" t="s">
        <v>572</v>
      </c>
      <c r="B102" s="48" t="s">
        <v>573</v>
      </c>
      <c r="C102" s="49">
        <f>SUM(C103:C103)</f>
        <v>54.6</v>
      </c>
    </row>
    <row r="103" spans="1:149" s="54" customFormat="1" x14ac:dyDescent="0.2">
      <c r="A103" s="47" t="s">
        <v>430</v>
      </c>
      <c r="B103" s="55" t="s">
        <v>431</v>
      </c>
      <c r="C103" s="57">
        <v>54.6</v>
      </c>
    </row>
    <row r="104" spans="1:149" s="54" customFormat="1" ht="25.5" x14ac:dyDescent="0.2">
      <c r="A104" s="47" t="s">
        <v>574</v>
      </c>
      <c r="B104" s="48" t="s">
        <v>433</v>
      </c>
      <c r="C104" s="49">
        <f t="shared" ref="C104" si="10">SUM(C105:C106)</f>
        <v>61.4</v>
      </c>
    </row>
    <row r="105" spans="1:149" s="54" customFormat="1" ht="25.5" x14ac:dyDescent="0.2">
      <c r="A105" s="47" t="s">
        <v>432</v>
      </c>
      <c r="B105" s="55" t="s">
        <v>433</v>
      </c>
      <c r="C105" s="57">
        <v>57</v>
      </c>
    </row>
    <row r="106" spans="1:149" s="54" customFormat="1" ht="38.25" x14ac:dyDescent="0.2">
      <c r="A106" s="47" t="s">
        <v>575</v>
      </c>
      <c r="B106" s="55" t="s">
        <v>435</v>
      </c>
      <c r="C106" s="57">
        <v>4.4000000000000004</v>
      </c>
    </row>
    <row r="107" spans="1:149" s="65" customFormat="1" ht="38.25" x14ac:dyDescent="0.2">
      <c r="A107" s="47" t="s">
        <v>576</v>
      </c>
      <c r="B107" s="48" t="s">
        <v>577</v>
      </c>
      <c r="C107" s="49">
        <f>C108+C110+C112+C118+C121</f>
        <v>175072.2</v>
      </c>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c r="BE107" s="64"/>
      <c r="BF107" s="64"/>
      <c r="BG107" s="64"/>
      <c r="BH107" s="64"/>
      <c r="BI107" s="64"/>
      <c r="BJ107" s="64"/>
      <c r="BK107" s="64"/>
      <c r="BL107" s="64"/>
      <c r="BM107" s="64"/>
      <c r="BN107" s="64"/>
      <c r="BO107" s="64"/>
      <c r="BP107" s="64"/>
      <c r="BQ107" s="64"/>
      <c r="BR107" s="64"/>
      <c r="BS107" s="64"/>
      <c r="BT107" s="64"/>
      <c r="BU107" s="64"/>
      <c r="BV107" s="64"/>
      <c r="BW107" s="64"/>
      <c r="BX107" s="64"/>
      <c r="BY107" s="64"/>
      <c r="BZ107" s="64"/>
      <c r="CA107" s="64"/>
      <c r="CB107" s="64"/>
      <c r="CC107" s="64"/>
      <c r="CD107" s="64"/>
      <c r="CE107" s="64"/>
      <c r="CF107" s="64"/>
      <c r="CG107" s="64"/>
      <c r="CH107" s="64"/>
      <c r="CI107" s="64"/>
      <c r="CJ107" s="64"/>
      <c r="CK107" s="64"/>
      <c r="CL107" s="64"/>
      <c r="CM107" s="64"/>
      <c r="CN107" s="64"/>
      <c r="CO107" s="64"/>
      <c r="CP107" s="64"/>
      <c r="CQ107" s="64"/>
      <c r="CR107" s="64"/>
      <c r="CS107" s="64"/>
      <c r="CT107" s="64"/>
      <c r="CU107" s="64"/>
      <c r="CV107" s="64"/>
      <c r="CW107" s="64"/>
      <c r="CX107" s="64"/>
      <c r="CY107" s="64"/>
      <c r="CZ107" s="64"/>
      <c r="DA107" s="64"/>
      <c r="DB107" s="64"/>
      <c r="DC107" s="64"/>
      <c r="DD107" s="64"/>
      <c r="DE107" s="64"/>
      <c r="DF107" s="64"/>
      <c r="DG107" s="64"/>
      <c r="DH107" s="64"/>
      <c r="DI107" s="64"/>
      <c r="DJ107" s="64"/>
      <c r="DK107" s="64"/>
      <c r="DL107" s="64"/>
      <c r="DM107" s="64"/>
      <c r="DN107" s="64"/>
      <c r="DO107" s="64"/>
      <c r="DP107" s="64"/>
      <c r="DQ107" s="64"/>
      <c r="DR107" s="64"/>
      <c r="DS107" s="64"/>
      <c r="DT107" s="64"/>
      <c r="DU107" s="64"/>
      <c r="DV107" s="64"/>
      <c r="DW107" s="64"/>
      <c r="DX107" s="64"/>
      <c r="DY107" s="64"/>
      <c r="DZ107" s="64"/>
      <c r="EA107" s="64"/>
      <c r="EB107" s="64"/>
      <c r="EC107" s="64"/>
      <c r="ED107" s="64"/>
      <c r="EE107" s="64"/>
      <c r="EF107" s="64"/>
      <c r="EG107" s="64"/>
      <c r="EH107" s="64"/>
      <c r="EI107" s="64"/>
      <c r="EJ107" s="64"/>
      <c r="EK107" s="64"/>
      <c r="EL107" s="64"/>
      <c r="EM107" s="64"/>
      <c r="EN107" s="64"/>
      <c r="EO107" s="64"/>
      <c r="EP107" s="64"/>
      <c r="EQ107" s="64"/>
      <c r="ER107" s="64"/>
      <c r="ES107" s="64"/>
    </row>
    <row r="108" spans="1:149" s="50" customFormat="1" ht="51" x14ac:dyDescent="0.2">
      <c r="A108" s="47" t="s">
        <v>578</v>
      </c>
      <c r="B108" s="48" t="s">
        <v>579</v>
      </c>
      <c r="C108" s="49">
        <f>C109</f>
        <v>629.20000000000005</v>
      </c>
    </row>
    <row r="109" spans="1:149" s="54" customFormat="1" ht="51" x14ac:dyDescent="0.2">
      <c r="A109" s="47" t="s">
        <v>173</v>
      </c>
      <c r="B109" s="55" t="s">
        <v>174</v>
      </c>
      <c r="C109" s="53">
        <v>629.20000000000005</v>
      </c>
    </row>
    <row r="110" spans="1:149" s="50" customFormat="1" ht="25.5" x14ac:dyDescent="0.2">
      <c r="A110" s="47" t="s">
        <v>580</v>
      </c>
      <c r="B110" s="48" t="s">
        <v>581</v>
      </c>
      <c r="C110" s="49">
        <f t="shared" ref="C110" si="11">C111</f>
        <v>1531.5</v>
      </c>
    </row>
    <row r="111" spans="1:149" s="66" customFormat="1" ht="25.5" x14ac:dyDescent="0.2">
      <c r="A111" s="47" t="s">
        <v>339</v>
      </c>
      <c r="B111" s="52" t="s">
        <v>340</v>
      </c>
      <c r="C111" s="57">
        <v>1531.5</v>
      </c>
    </row>
    <row r="112" spans="1:149" s="50" customFormat="1" ht="63.75" x14ac:dyDescent="0.2">
      <c r="A112" s="47" t="s">
        <v>582</v>
      </c>
      <c r="B112" s="48" t="s">
        <v>583</v>
      </c>
      <c r="C112" s="49">
        <f>C113+C115+C117</f>
        <v>158339.20000000001</v>
      </c>
    </row>
    <row r="113" spans="1:3" s="54" customFormat="1" ht="63.75" x14ac:dyDescent="0.2">
      <c r="A113" s="47" t="s">
        <v>584</v>
      </c>
      <c r="B113" s="52" t="s">
        <v>585</v>
      </c>
      <c r="C113" s="57">
        <f t="shared" ref="C113" si="12">C114</f>
        <v>149396.5</v>
      </c>
    </row>
    <row r="114" spans="1:3" s="54" customFormat="1" ht="63.75" x14ac:dyDescent="0.2">
      <c r="A114" s="47" t="s">
        <v>175</v>
      </c>
      <c r="B114" s="55" t="s">
        <v>176</v>
      </c>
      <c r="C114" s="53">
        <v>149396.5</v>
      </c>
    </row>
    <row r="115" spans="1:3" s="54" customFormat="1" ht="63.75" x14ac:dyDescent="0.2">
      <c r="A115" s="47" t="s">
        <v>586</v>
      </c>
      <c r="B115" s="52" t="s">
        <v>587</v>
      </c>
      <c r="C115" s="57">
        <f t="shared" ref="C115" si="13">C116</f>
        <v>8942.5</v>
      </c>
    </row>
    <row r="116" spans="1:3" s="54" customFormat="1" ht="63.75" x14ac:dyDescent="0.2">
      <c r="A116" s="47" t="s">
        <v>177</v>
      </c>
      <c r="B116" s="55" t="s">
        <v>178</v>
      </c>
      <c r="C116" s="57">
        <v>8942.5</v>
      </c>
    </row>
    <row r="117" spans="1:3" s="54" customFormat="1" ht="89.25" x14ac:dyDescent="0.2">
      <c r="A117" s="47" t="s">
        <v>319</v>
      </c>
      <c r="B117" s="56" t="s">
        <v>320</v>
      </c>
      <c r="C117" s="57">
        <v>0.2</v>
      </c>
    </row>
    <row r="118" spans="1:3" s="50" customFormat="1" ht="25.5" x14ac:dyDescent="0.2">
      <c r="A118" s="47" t="s">
        <v>588</v>
      </c>
      <c r="B118" s="48" t="s">
        <v>589</v>
      </c>
      <c r="C118" s="49">
        <f t="shared" ref="C118:C119" si="14">C119</f>
        <v>8626.7999999999993</v>
      </c>
    </row>
    <row r="119" spans="1:3" s="54" customFormat="1" ht="38.25" x14ac:dyDescent="0.2">
      <c r="A119" s="47" t="s">
        <v>590</v>
      </c>
      <c r="B119" s="52" t="s">
        <v>591</v>
      </c>
      <c r="C119" s="57">
        <f t="shared" si="14"/>
        <v>8626.7999999999993</v>
      </c>
    </row>
    <row r="120" spans="1:3" s="54" customFormat="1" ht="38.25" x14ac:dyDescent="0.2">
      <c r="A120" s="47" t="s">
        <v>179</v>
      </c>
      <c r="B120" s="52" t="s">
        <v>180</v>
      </c>
      <c r="C120" s="57">
        <v>8626.7999999999993</v>
      </c>
    </row>
    <row r="121" spans="1:3" s="50" customFormat="1" ht="63.75" x14ac:dyDescent="0.2">
      <c r="A121" s="47" t="s">
        <v>592</v>
      </c>
      <c r="B121" s="48" t="s">
        <v>593</v>
      </c>
      <c r="C121" s="49">
        <f t="shared" ref="C121" si="15">C122</f>
        <v>5945.5</v>
      </c>
    </row>
    <row r="122" spans="1:3" s="54" customFormat="1" ht="38.25" x14ac:dyDescent="0.2">
      <c r="A122" s="47" t="s">
        <v>594</v>
      </c>
      <c r="B122" s="52" t="s">
        <v>595</v>
      </c>
      <c r="C122" s="57">
        <f>C123</f>
        <v>5945.5</v>
      </c>
    </row>
    <row r="123" spans="1:3" s="54" customFormat="1" ht="25.5" x14ac:dyDescent="0.2">
      <c r="A123" s="47" t="s">
        <v>321</v>
      </c>
      <c r="B123" s="52" t="s">
        <v>322</v>
      </c>
      <c r="C123" s="57">
        <v>5945.5</v>
      </c>
    </row>
    <row r="124" spans="1:3" s="50" customFormat="1" x14ac:dyDescent="0.2">
      <c r="A124" s="47" t="s">
        <v>596</v>
      </c>
      <c r="B124" s="48" t="s">
        <v>597</v>
      </c>
      <c r="C124" s="51">
        <f>C125+C131+C139</f>
        <v>154612.6</v>
      </c>
    </row>
    <row r="125" spans="1:3" s="50" customFormat="1" x14ac:dyDescent="0.2">
      <c r="A125" s="47" t="s">
        <v>598</v>
      </c>
      <c r="B125" s="48" t="s">
        <v>599</v>
      </c>
      <c r="C125" s="49">
        <f>C126+C127+C128+C129+C130</f>
        <v>56174.2</v>
      </c>
    </row>
    <row r="126" spans="1:3" s="54" customFormat="1" ht="25.5" x14ac:dyDescent="0.2">
      <c r="A126" s="47" t="s">
        <v>89</v>
      </c>
      <c r="B126" s="55" t="s">
        <v>90</v>
      </c>
      <c r="C126" s="57">
        <v>10366.799999999999</v>
      </c>
    </row>
    <row r="127" spans="1:3" s="54" customFormat="1" ht="25.5" x14ac:dyDescent="0.2">
      <c r="A127" s="47" t="s">
        <v>91</v>
      </c>
      <c r="B127" s="55" t="s">
        <v>92</v>
      </c>
      <c r="C127" s="57">
        <v>226.2</v>
      </c>
    </row>
    <row r="128" spans="1:3" s="54" customFormat="1" x14ac:dyDescent="0.2">
      <c r="A128" s="47" t="s">
        <v>93</v>
      </c>
      <c r="B128" s="55" t="s">
        <v>94</v>
      </c>
      <c r="C128" s="57">
        <v>11118.1</v>
      </c>
    </row>
    <row r="129" spans="1:3" s="54" customFormat="1" x14ac:dyDescent="0.2">
      <c r="A129" s="47" t="s">
        <v>95</v>
      </c>
      <c r="B129" s="55" t="s">
        <v>96</v>
      </c>
      <c r="C129" s="57">
        <v>34471.4</v>
      </c>
    </row>
    <row r="130" spans="1:3" s="54" customFormat="1" ht="38.25" x14ac:dyDescent="0.2">
      <c r="A130" s="47" t="s">
        <v>97</v>
      </c>
      <c r="B130" s="55" t="s">
        <v>98</v>
      </c>
      <c r="C130" s="57">
        <v>-8.3000000000000007</v>
      </c>
    </row>
    <row r="131" spans="1:3" s="50" customFormat="1" x14ac:dyDescent="0.2">
      <c r="A131" s="47" t="s">
        <v>600</v>
      </c>
      <c r="B131" s="48" t="s">
        <v>601</v>
      </c>
      <c r="C131" s="49">
        <f>C132+C134+C135+C137</f>
        <v>19664.8</v>
      </c>
    </row>
    <row r="132" spans="1:3" s="54" customFormat="1" ht="38.25" x14ac:dyDescent="0.2">
      <c r="A132" s="47" t="s">
        <v>602</v>
      </c>
      <c r="B132" s="52" t="s">
        <v>603</v>
      </c>
      <c r="C132" s="57">
        <f t="shared" ref="C132" si="16">C133</f>
        <v>17090</v>
      </c>
    </row>
    <row r="133" spans="1:3" s="54" customFormat="1" ht="51" x14ac:dyDescent="0.2">
      <c r="A133" s="47" t="s">
        <v>129</v>
      </c>
      <c r="B133" s="55" t="s">
        <v>130</v>
      </c>
      <c r="C133" s="53">
        <v>17090</v>
      </c>
    </row>
    <row r="134" spans="1:3" s="54" customFormat="1" ht="25.5" x14ac:dyDescent="0.2">
      <c r="A134" s="47" t="s">
        <v>436</v>
      </c>
      <c r="B134" s="55" t="s">
        <v>437</v>
      </c>
      <c r="C134" s="57">
        <v>1554.8</v>
      </c>
    </row>
    <row r="135" spans="1:3" s="54" customFormat="1" ht="38.25" x14ac:dyDescent="0.2">
      <c r="A135" s="47" t="s">
        <v>604</v>
      </c>
      <c r="B135" s="55" t="s">
        <v>605</v>
      </c>
      <c r="C135" s="57">
        <f>C136</f>
        <v>220</v>
      </c>
    </row>
    <row r="136" spans="1:3" s="54" customFormat="1" ht="51" x14ac:dyDescent="0.2">
      <c r="A136" s="47" t="s">
        <v>131</v>
      </c>
      <c r="B136" s="55" t="s">
        <v>132</v>
      </c>
      <c r="C136" s="53">
        <v>220</v>
      </c>
    </row>
    <row r="137" spans="1:3" s="54" customFormat="1" ht="25.5" x14ac:dyDescent="0.2">
      <c r="A137" s="47" t="s">
        <v>606</v>
      </c>
      <c r="B137" s="52" t="s">
        <v>607</v>
      </c>
      <c r="C137" s="57">
        <f t="shared" ref="C137" si="17">C138</f>
        <v>800</v>
      </c>
    </row>
    <row r="138" spans="1:3" s="54" customFormat="1" ht="25.5" x14ac:dyDescent="0.2">
      <c r="A138" s="47" t="s">
        <v>133</v>
      </c>
      <c r="B138" s="55" t="s">
        <v>134</v>
      </c>
      <c r="C138" s="53">
        <v>800</v>
      </c>
    </row>
    <row r="139" spans="1:3" s="50" customFormat="1" x14ac:dyDescent="0.2">
      <c r="A139" s="47" t="s">
        <v>608</v>
      </c>
      <c r="B139" s="48" t="s">
        <v>609</v>
      </c>
      <c r="C139" s="49">
        <f t="shared" ref="C139" si="18">C140</f>
        <v>78773.600000000006</v>
      </c>
    </row>
    <row r="140" spans="1:3" s="54" customFormat="1" x14ac:dyDescent="0.2">
      <c r="A140" s="47" t="s">
        <v>610</v>
      </c>
      <c r="B140" s="52" t="s">
        <v>611</v>
      </c>
      <c r="C140" s="57">
        <f>SUM(C141,C142,C143)</f>
        <v>78773.600000000006</v>
      </c>
    </row>
    <row r="141" spans="1:3" s="54" customFormat="1" ht="38.25" x14ac:dyDescent="0.2">
      <c r="A141" s="47" t="s">
        <v>230</v>
      </c>
      <c r="B141" s="55" t="s">
        <v>231</v>
      </c>
      <c r="C141" s="53">
        <v>23166</v>
      </c>
    </row>
    <row r="142" spans="1:3" s="54" customFormat="1" ht="25.5" x14ac:dyDescent="0.2">
      <c r="A142" s="47" t="s">
        <v>232</v>
      </c>
      <c r="B142" s="55" t="s">
        <v>233</v>
      </c>
      <c r="C142" s="57">
        <v>38175.9</v>
      </c>
    </row>
    <row r="143" spans="1:3" s="54" customFormat="1" ht="38.25" x14ac:dyDescent="0.2">
      <c r="A143" s="47" t="s">
        <v>234</v>
      </c>
      <c r="B143" s="55" t="s">
        <v>235</v>
      </c>
      <c r="C143" s="53">
        <v>17431.7</v>
      </c>
    </row>
    <row r="144" spans="1:3" s="50" customFormat="1" ht="25.5" x14ac:dyDescent="0.2">
      <c r="A144" s="47" t="s">
        <v>612</v>
      </c>
      <c r="B144" s="48" t="s">
        <v>613</v>
      </c>
      <c r="C144" s="51">
        <f>C145+C156</f>
        <v>217668.90000000002</v>
      </c>
    </row>
    <row r="145" spans="1:3" s="50" customFormat="1" x14ac:dyDescent="0.2">
      <c r="A145" s="47" t="s">
        <v>614</v>
      </c>
      <c r="B145" s="48" t="s">
        <v>615</v>
      </c>
      <c r="C145" s="49">
        <f>C147+C146+C148+C149+C150+C152+C154</f>
        <v>94857.600000000006</v>
      </c>
    </row>
    <row r="146" spans="1:3" s="66" customFormat="1" ht="38.25" x14ac:dyDescent="0.2">
      <c r="A146" s="47" t="s">
        <v>438</v>
      </c>
      <c r="B146" s="52" t="s">
        <v>439</v>
      </c>
      <c r="C146" s="57">
        <v>47.4</v>
      </c>
    </row>
    <row r="147" spans="1:3" s="54" customFormat="1" ht="25.5" x14ac:dyDescent="0.2">
      <c r="A147" s="47" t="s">
        <v>494</v>
      </c>
      <c r="B147" s="52" t="s">
        <v>495</v>
      </c>
      <c r="C147" s="57">
        <v>756.6</v>
      </c>
    </row>
    <row r="148" spans="1:3" s="54" customFormat="1" ht="25.5" x14ac:dyDescent="0.2">
      <c r="A148" s="47" t="s">
        <v>440</v>
      </c>
      <c r="B148" s="56" t="s">
        <v>441</v>
      </c>
      <c r="C148" s="53">
        <v>0.3</v>
      </c>
    </row>
    <row r="149" spans="1:3" s="54" customFormat="1" ht="25.5" x14ac:dyDescent="0.2">
      <c r="A149" s="47" t="s">
        <v>442</v>
      </c>
      <c r="B149" s="56" t="s">
        <v>443</v>
      </c>
      <c r="C149" s="57">
        <v>1.6</v>
      </c>
    </row>
    <row r="150" spans="1:3" s="54" customFormat="1" ht="25.5" x14ac:dyDescent="0.2">
      <c r="A150" s="47" t="s">
        <v>616</v>
      </c>
      <c r="B150" s="52" t="s">
        <v>617</v>
      </c>
      <c r="C150" s="53">
        <f>C151</f>
        <v>8.8000000000000007</v>
      </c>
    </row>
    <row r="151" spans="1:3" s="54" customFormat="1" ht="63.75" x14ac:dyDescent="0.2">
      <c r="A151" s="47" t="s">
        <v>236</v>
      </c>
      <c r="B151" s="52" t="s">
        <v>237</v>
      </c>
      <c r="C151" s="53">
        <v>8.8000000000000007</v>
      </c>
    </row>
    <row r="152" spans="1:3" s="54" customFormat="1" ht="25.5" x14ac:dyDescent="0.2">
      <c r="A152" s="47" t="s">
        <v>618</v>
      </c>
      <c r="B152" s="52" t="s">
        <v>619</v>
      </c>
      <c r="C152" s="53">
        <f>C153</f>
        <v>26.8</v>
      </c>
    </row>
    <row r="153" spans="1:3" s="54" customFormat="1" ht="51" x14ac:dyDescent="0.2">
      <c r="A153" s="47" t="s">
        <v>620</v>
      </c>
      <c r="B153" s="52" t="s">
        <v>324</v>
      </c>
      <c r="C153" s="53">
        <v>26.8</v>
      </c>
    </row>
    <row r="154" spans="1:3" s="54" customFormat="1" x14ac:dyDescent="0.2">
      <c r="A154" s="47" t="s">
        <v>621</v>
      </c>
      <c r="B154" s="52" t="s">
        <v>622</v>
      </c>
      <c r="C154" s="57">
        <v>94016.1</v>
      </c>
    </row>
    <row r="155" spans="1:3" s="54" customFormat="1" ht="25.5" x14ac:dyDescent="0.2">
      <c r="A155" s="47" t="s">
        <v>26</v>
      </c>
      <c r="B155" s="55" t="s">
        <v>27</v>
      </c>
      <c r="C155" s="53">
        <v>65313.4</v>
      </c>
    </row>
    <row r="156" spans="1:3" s="50" customFormat="1" x14ac:dyDescent="0.2">
      <c r="A156" s="47" t="s">
        <v>623</v>
      </c>
      <c r="B156" s="48" t="s">
        <v>624</v>
      </c>
      <c r="C156" s="51">
        <f>C157+C159</f>
        <v>122811.30000000002</v>
      </c>
    </row>
    <row r="157" spans="1:3" s="54" customFormat="1" ht="25.5" x14ac:dyDescent="0.2">
      <c r="A157" s="47" t="s">
        <v>625</v>
      </c>
      <c r="B157" s="52" t="s">
        <v>626</v>
      </c>
      <c r="C157" s="53">
        <f>C158</f>
        <v>3030</v>
      </c>
    </row>
    <row r="158" spans="1:3" s="54" customFormat="1" ht="25.5" x14ac:dyDescent="0.2">
      <c r="A158" s="47" t="s">
        <v>272</v>
      </c>
      <c r="B158" s="55" t="s">
        <v>273</v>
      </c>
      <c r="C158" s="53">
        <v>3030</v>
      </c>
    </row>
    <row r="159" spans="1:3" s="54" customFormat="1" x14ac:dyDescent="0.2">
      <c r="A159" s="47" t="s">
        <v>627</v>
      </c>
      <c r="B159" s="52" t="s">
        <v>628</v>
      </c>
      <c r="C159" s="53">
        <v>119781.30000000002</v>
      </c>
    </row>
    <row r="160" spans="1:3" s="50" customFormat="1" ht="25.5" x14ac:dyDescent="0.2">
      <c r="A160" s="47" t="s">
        <v>629</v>
      </c>
      <c r="B160" s="48" t="s">
        <v>630</v>
      </c>
      <c r="C160" s="49">
        <f>C161+C166</f>
        <v>16622.7</v>
      </c>
    </row>
    <row r="161" spans="1:3" s="50" customFormat="1" ht="63.75" x14ac:dyDescent="0.2">
      <c r="A161" s="47" t="s">
        <v>631</v>
      </c>
      <c r="B161" s="48" t="s">
        <v>632</v>
      </c>
      <c r="C161" s="51">
        <f t="shared" ref="C161" si="19">C162+C164</f>
        <v>2354.5</v>
      </c>
    </row>
    <row r="162" spans="1:3" s="54" customFormat="1" ht="89.25" x14ac:dyDescent="0.2">
      <c r="A162" s="47" t="s">
        <v>633</v>
      </c>
      <c r="B162" s="67" t="s">
        <v>634</v>
      </c>
      <c r="C162" s="68">
        <f t="shared" ref="C162" si="20">C163</f>
        <v>2308.1999999999998</v>
      </c>
    </row>
    <row r="163" spans="1:3" s="54" customFormat="1" ht="89.25" x14ac:dyDescent="0.2">
      <c r="A163" s="47" t="s">
        <v>181</v>
      </c>
      <c r="B163" s="55" t="s">
        <v>182</v>
      </c>
      <c r="C163" s="57">
        <v>2308.1999999999998</v>
      </c>
    </row>
    <row r="164" spans="1:3" s="54" customFormat="1" ht="76.5" x14ac:dyDescent="0.2">
      <c r="A164" s="47" t="s">
        <v>635</v>
      </c>
      <c r="B164" s="55" t="s">
        <v>636</v>
      </c>
      <c r="C164" s="57">
        <v>46.3</v>
      </c>
    </row>
    <row r="165" spans="1:3" s="54" customFormat="1" ht="76.5" x14ac:dyDescent="0.2">
      <c r="A165" s="47" t="s">
        <v>472</v>
      </c>
      <c r="B165" s="55" t="s">
        <v>473</v>
      </c>
      <c r="C165" s="57">
        <v>46.4</v>
      </c>
    </row>
    <row r="166" spans="1:3" s="50" customFormat="1" ht="25.5" x14ac:dyDescent="0.2">
      <c r="A166" s="47" t="s">
        <v>637</v>
      </c>
      <c r="B166" s="48" t="s">
        <v>638</v>
      </c>
      <c r="C166" s="49">
        <f>C167</f>
        <v>14268.2</v>
      </c>
    </row>
    <row r="167" spans="1:3" s="54" customFormat="1" ht="38.25" x14ac:dyDescent="0.2">
      <c r="A167" s="47" t="s">
        <v>639</v>
      </c>
      <c r="B167" s="52" t="s">
        <v>640</v>
      </c>
      <c r="C167" s="57">
        <f>C168</f>
        <v>14268.2</v>
      </c>
    </row>
    <row r="168" spans="1:3" s="54" customFormat="1" ht="51" x14ac:dyDescent="0.2">
      <c r="A168" s="47" t="s">
        <v>183</v>
      </c>
      <c r="B168" s="55" t="s">
        <v>184</v>
      </c>
      <c r="C168" s="57">
        <v>14268.2</v>
      </c>
    </row>
    <row r="169" spans="1:3" s="50" customFormat="1" x14ac:dyDescent="0.2">
      <c r="A169" s="47" t="s">
        <v>641</v>
      </c>
      <c r="B169" s="48" t="s">
        <v>642</v>
      </c>
      <c r="C169" s="49">
        <f t="shared" ref="C169:C170" si="21">C170</f>
        <v>304.7</v>
      </c>
    </row>
    <row r="170" spans="1:3" s="50" customFormat="1" ht="38.25" x14ac:dyDescent="0.2">
      <c r="A170" s="47" t="s">
        <v>643</v>
      </c>
      <c r="B170" s="48" t="s">
        <v>644</v>
      </c>
      <c r="C170" s="49">
        <f t="shared" si="21"/>
        <v>304.7</v>
      </c>
    </row>
    <row r="171" spans="1:3" s="66" customFormat="1" ht="38.25" x14ac:dyDescent="0.2">
      <c r="A171" s="47" t="s">
        <v>109</v>
      </c>
      <c r="B171" s="52" t="s">
        <v>110</v>
      </c>
      <c r="C171" s="57">
        <v>304.7</v>
      </c>
    </row>
    <row r="172" spans="1:3" s="50" customFormat="1" x14ac:dyDescent="0.2">
      <c r="A172" s="47" t="s">
        <v>645</v>
      </c>
      <c r="B172" s="58" t="s">
        <v>646</v>
      </c>
      <c r="C172" s="49">
        <f>C173+C175+C177+C179+C181+C184+C187+C188+C189+C193+C195+C197+C199+C201+C203</f>
        <v>1404124.5</v>
      </c>
    </row>
    <row r="173" spans="1:3" s="54" customFormat="1" ht="63.75" x14ac:dyDescent="0.2">
      <c r="A173" s="47" t="s">
        <v>647</v>
      </c>
      <c r="B173" s="48" t="s">
        <v>648</v>
      </c>
      <c r="C173" s="49">
        <f t="shared" ref="C173" si="22">C174</f>
        <v>2024.2</v>
      </c>
    </row>
    <row r="174" spans="1:3" s="66" customFormat="1" ht="63.75" x14ac:dyDescent="0.2">
      <c r="A174" s="47" t="s">
        <v>224</v>
      </c>
      <c r="B174" s="55" t="s">
        <v>225</v>
      </c>
      <c r="C174" s="57">
        <v>2024.2</v>
      </c>
    </row>
    <row r="175" spans="1:3" s="50" customFormat="1" ht="25.5" x14ac:dyDescent="0.2">
      <c r="A175" s="47" t="s">
        <v>649</v>
      </c>
      <c r="B175" s="69" t="s">
        <v>650</v>
      </c>
      <c r="C175" s="49">
        <f t="shared" ref="C175" si="23">C176</f>
        <v>0.7</v>
      </c>
    </row>
    <row r="176" spans="1:3" s="66" customFormat="1" ht="38.25" x14ac:dyDescent="0.2">
      <c r="A176" s="47" t="s">
        <v>651</v>
      </c>
      <c r="B176" s="55" t="s">
        <v>445</v>
      </c>
      <c r="C176" s="57">
        <v>0.7</v>
      </c>
    </row>
    <row r="177" spans="1:3" s="50" customFormat="1" ht="25.5" x14ac:dyDescent="0.2">
      <c r="A177" s="47" t="s">
        <v>652</v>
      </c>
      <c r="B177" s="48" t="s">
        <v>653</v>
      </c>
      <c r="C177" s="49">
        <v>699.4</v>
      </c>
    </row>
    <row r="178" spans="1:3" s="50" customFormat="1" ht="25.5" x14ac:dyDescent="0.2">
      <c r="A178" s="47" t="s">
        <v>155</v>
      </c>
      <c r="B178" s="55" t="s">
        <v>156</v>
      </c>
      <c r="C178" s="49">
        <v>699.4</v>
      </c>
    </row>
    <row r="179" spans="1:3" s="50" customFormat="1" ht="38.25" x14ac:dyDescent="0.2">
      <c r="A179" s="47" t="s">
        <v>654</v>
      </c>
      <c r="B179" s="48" t="s">
        <v>655</v>
      </c>
      <c r="C179" s="49">
        <v>632.20000000000005</v>
      </c>
    </row>
    <row r="180" spans="1:3" s="66" customFormat="1" ht="38.25" x14ac:dyDescent="0.2">
      <c r="A180" s="47" t="s">
        <v>498</v>
      </c>
      <c r="B180" s="55" t="s">
        <v>499</v>
      </c>
      <c r="C180" s="57">
        <v>632.20000000000005</v>
      </c>
    </row>
    <row r="181" spans="1:3" s="50" customFormat="1" x14ac:dyDescent="0.2">
      <c r="A181" s="47" t="s">
        <v>656</v>
      </c>
      <c r="B181" s="69" t="s">
        <v>657</v>
      </c>
      <c r="C181" s="49">
        <f>C182</f>
        <v>571.9</v>
      </c>
    </row>
    <row r="182" spans="1:3" s="54" customFormat="1" ht="38.25" x14ac:dyDescent="0.2">
      <c r="A182" s="47" t="s">
        <v>658</v>
      </c>
      <c r="B182" s="70" t="s">
        <v>659</v>
      </c>
      <c r="C182" s="57">
        <v>571.9</v>
      </c>
    </row>
    <row r="183" spans="1:3" s="54" customFormat="1" ht="51" x14ac:dyDescent="0.2">
      <c r="A183" s="47" t="s">
        <v>28</v>
      </c>
      <c r="B183" s="70" t="s">
        <v>29</v>
      </c>
      <c r="C183" s="57">
        <v>571.9</v>
      </c>
    </row>
    <row r="184" spans="1:3" s="50" customFormat="1" ht="89.25" x14ac:dyDescent="0.2">
      <c r="A184" s="47" t="s">
        <v>660</v>
      </c>
      <c r="B184" s="58" t="s">
        <v>661</v>
      </c>
      <c r="C184" s="49">
        <f t="shared" ref="C184:C185" si="24">C185</f>
        <v>25.7</v>
      </c>
    </row>
    <row r="185" spans="1:3" s="54" customFormat="1" ht="25.5" x14ac:dyDescent="0.2">
      <c r="A185" s="47" t="s">
        <v>662</v>
      </c>
      <c r="B185" s="62" t="s">
        <v>663</v>
      </c>
      <c r="C185" s="57">
        <f t="shared" si="24"/>
        <v>25.7</v>
      </c>
    </row>
    <row r="186" spans="1:3" s="54" customFormat="1" ht="51" x14ac:dyDescent="0.2">
      <c r="A186" s="47" t="s">
        <v>135</v>
      </c>
      <c r="B186" s="62" t="s">
        <v>136</v>
      </c>
      <c r="C186" s="57">
        <v>25.7</v>
      </c>
    </row>
    <row r="187" spans="1:3" s="50" customFormat="1" ht="25.5" x14ac:dyDescent="0.2">
      <c r="A187" s="47" t="s">
        <v>306</v>
      </c>
      <c r="B187" s="60" t="s">
        <v>307</v>
      </c>
      <c r="C187" s="49">
        <v>1615.1000000000001</v>
      </c>
    </row>
    <row r="188" spans="1:3" s="50" customFormat="1" ht="25.5" x14ac:dyDescent="0.2">
      <c r="A188" s="47" t="s">
        <v>101</v>
      </c>
      <c r="B188" s="60" t="s">
        <v>102</v>
      </c>
      <c r="C188" s="49">
        <v>7793.6</v>
      </c>
    </row>
    <row r="189" spans="1:3" s="50" customFormat="1" ht="25.5" x14ac:dyDescent="0.2">
      <c r="A189" s="47" t="s">
        <v>664</v>
      </c>
      <c r="B189" s="58" t="s">
        <v>665</v>
      </c>
      <c r="C189" s="49">
        <v>1114084.5</v>
      </c>
    </row>
    <row r="190" spans="1:3" s="54" customFormat="1" ht="38.25" x14ac:dyDescent="0.2">
      <c r="A190" s="47" t="s">
        <v>666</v>
      </c>
      <c r="B190" s="62" t="s">
        <v>667</v>
      </c>
      <c r="C190" s="57">
        <v>39356.6</v>
      </c>
    </row>
    <row r="191" spans="1:3" s="54" customFormat="1" ht="38.25" x14ac:dyDescent="0.2">
      <c r="A191" s="47" t="s">
        <v>163</v>
      </c>
      <c r="B191" s="55" t="s">
        <v>164</v>
      </c>
      <c r="C191" s="57">
        <v>39356.6</v>
      </c>
    </row>
    <row r="192" spans="1:3" s="54" customFormat="1" ht="25.5" x14ac:dyDescent="0.2">
      <c r="A192" s="47" t="s">
        <v>165</v>
      </c>
      <c r="B192" s="62" t="s">
        <v>166</v>
      </c>
      <c r="C192" s="57">
        <v>1074727.8999999999</v>
      </c>
    </row>
    <row r="193" spans="1:3" s="50" customFormat="1" ht="38.25" x14ac:dyDescent="0.2">
      <c r="A193" s="47" t="s">
        <v>668</v>
      </c>
      <c r="B193" s="71" t="s">
        <v>669</v>
      </c>
      <c r="C193" s="49">
        <f t="shared" ref="C193" si="25">C194</f>
        <v>1427.3999999999999</v>
      </c>
    </row>
    <row r="194" spans="1:3" s="66" customFormat="1" ht="51" x14ac:dyDescent="0.2">
      <c r="A194" s="47" t="s">
        <v>111</v>
      </c>
      <c r="B194" s="56" t="s">
        <v>112</v>
      </c>
      <c r="C194" s="57">
        <v>1427.3999999999999</v>
      </c>
    </row>
    <row r="195" spans="1:3" s="50" customFormat="1" ht="51" x14ac:dyDescent="0.2">
      <c r="A195" s="47" t="s">
        <v>670</v>
      </c>
      <c r="B195" s="58" t="s">
        <v>671</v>
      </c>
      <c r="C195" s="49">
        <f t="shared" ref="C195" si="26">C196</f>
        <v>2158.8000000000002</v>
      </c>
    </row>
    <row r="196" spans="1:3" s="50" customFormat="1" ht="51" x14ac:dyDescent="0.2">
      <c r="A196" s="47" t="s">
        <v>36</v>
      </c>
      <c r="B196" s="55" t="s">
        <v>37</v>
      </c>
      <c r="C196" s="49">
        <v>2158.8000000000002</v>
      </c>
    </row>
    <row r="197" spans="1:3" s="50" customFormat="1" ht="51" x14ac:dyDescent="0.2">
      <c r="A197" s="47" t="s">
        <v>672</v>
      </c>
      <c r="B197" s="60" t="s">
        <v>673</v>
      </c>
      <c r="C197" s="49">
        <f>C198</f>
        <v>2844</v>
      </c>
    </row>
    <row r="198" spans="1:3" s="54" customFormat="1" ht="63.75" x14ac:dyDescent="0.2">
      <c r="A198" s="47" t="s">
        <v>325</v>
      </c>
      <c r="B198" s="55" t="s">
        <v>326</v>
      </c>
      <c r="C198" s="57">
        <v>2844</v>
      </c>
    </row>
    <row r="199" spans="1:3" s="50" customFormat="1" ht="25.5" x14ac:dyDescent="0.2">
      <c r="A199" s="47" t="s">
        <v>674</v>
      </c>
      <c r="B199" s="60" t="s">
        <v>675</v>
      </c>
      <c r="C199" s="49">
        <f t="shared" ref="C199" si="27">C200</f>
        <v>1749</v>
      </c>
    </row>
    <row r="200" spans="1:3" s="66" customFormat="1" ht="38.25" x14ac:dyDescent="0.2">
      <c r="A200" s="47" t="s">
        <v>341</v>
      </c>
      <c r="B200" s="55" t="s">
        <v>342</v>
      </c>
      <c r="C200" s="57">
        <v>1749</v>
      </c>
    </row>
    <row r="201" spans="1:3" s="50" customFormat="1" ht="63.75" x14ac:dyDescent="0.2">
      <c r="A201" s="47" t="s">
        <v>676</v>
      </c>
      <c r="B201" s="58" t="s">
        <v>677</v>
      </c>
      <c r="C201" s="49">
        <f t="shared" ref="C201" si="28">C202</f>
        <v>228641.5</v>
      </c>
    </row>
    <row r="202" spans="1:3" s="50" customFormat="1" ht="63.75" x14ac:dyDescent="0.2">
      <c r="A202" s="47" t="s">
        <v>327</v>
      </c>
      <c r="B202" s="55" t="s">
        <v>328</v>
      </c>
      <c r="C202" s="57">
        <v>228641.5</v>
      </c>
    </row>
    <row r="203" spans="1:3" s="50" customFormat="1" ht="25.5" x14ac:dyDescent="0.2">
      <c r="A203" s="47" t="s">
        <v>678</v>
      </c>
      <c r="B203" s="58" t="s">
        <v>679</v>
      </c>
      <c r="C203" s="49">
        <f>C204</f>
        <v>39856.5</v>
      </c>
    </row>
    <row r="204" spans="1:3" s="66" customFormat="1" ht="38.25" x14ac:dyDescent="0.2">
      <c r="A204" s="47" t="s">
        <v>16</v>
      </c>
      <c r="B204" s="55" t="s">
        <v>17</v>
      </c>
      <c r="C204" s="57">
        <v>39856.5</v>
      </c>
    </row>
    <row r="205" spans="1:3" s="50" customFormat="1" x14ac:dyDescent="0.2">
      <c r="A205" s="47" t="s">
        <v>680</v>
      </c>
      <c r="B205" s="58" t="s">
        <v>681</v>
      </c>
      <c r="C205" s="49">
        <f>C206+C208</f>
        <v>709.99999999999989</v>
      </c>
    </row>
    <row r="206" spans="1:3" s="50" customFormat="1" x14ac:dyDescent="0.2">
      <c r="A206" s="47" t="s">
        <v>682</v>
      </c>
      <c r="B206" s="58" t="s">
        <v>683</v>
      </c>
      <c r="C206" s="49">
        <f>C207</f>
        <v>7.3000000000000025</v>
      </c>
    </row>
    <row r="207" spans="1:3" s="66" customFormat="1" ht="25.5" x14ac:dyDescent="0.2">
      <c r="A207" s="47" t="s">
        <v>79</v>
      </c>
      <c r="B207" s="55" t="s">
        <v>80</v>
      </c>
      <c r="C207" s="57">
        <v>7.3000000000000025</v>
      </c>
    </row>
    <row r="208" spans="1:3" s="50" customFormat="1" x14ac:dyDescent="0.2">
      <c r="A208" s="47" t="s">
        <v>684</v>
      </c>
      <c r="B208" s="60" t="s">
        <v>685</v>
      </c>
      <c r="C208" s="49">
        <f>C209+C210</f>
        <v>702.69999999999993</v>
      </c>
    </row>
    <row r="209" spans="1:3" s="66" customFormat="1" x14ac:dyDescent="0.2">
      <c r="A209" s="47" t="s">
        <v>81</v>
      </c>
      <c r="B209" s="55" t="s">
        <v>82</v>
      </c>
      <c r="C209" s="57">
        <v>659.59999999999991</v>
      </c>
    </row>
    <row r="210" spans="1:3" s="54" customFormat="1" ht="114.75" x14ac:dyDescent="0.2">
      <c r="A210" s="47" t="s">
        <v>329</v>
      </c>
      <c r="B210" s="55" t="s">
        <v>330</v>
      </c>
      <c r="C210" s="57">
        <v>43.1</v>
      </c>
    </row>
    <row r="211" spans="1:3" x14ac:dyDescent="0.2">
      <c r="A211" s="72" t="s">
        <v>686</v>
      </c>
      <c r="B211" s="73" t="s">
        <v>687</v>
      </c>
      <c r="C211" s="74">
        <f>C212+C289+C293+C329</f>
        <v>18039913.400000002</v>
      </c>
    </row>
    <row r="212" spans="1:3" ht="25.5" x14ac:dyDescent="0.2">
      <c r="A212" s="72" t="s">
        <v>688</v>
      </c>
      <c r="B212" s="73" t="s">
        <v>689</v>
      </c>
      <c r="C212" s="74">
        <f>C213+C216+C254+C273+C287</f>
        <v>17611107.400000002</v>
      </c>
    </row>
    <row r="213" spans="1:3" x14ac:dyDescent="0.2">
      <c r="A213" s="72" t="s">
        <v>690</v>
      </c>
      <c r="B213" s="73" t="s">
        <v>691</v>
      </c>
      <c r="C213" s="75">
        <f>C214+C215</f>
        <v>6405407.6000000006</v>
      </c>
    </row>
    <row r="214" spans="1:3" ht="25.5" x14ac:dyDescent="0.2">
      <c r="A214" s="76" t="s">
        <v>343</v>
      </c>
      <c r="B214" s="77" t="s">
        <v>344</v>
      </c>
      <c r="C214" s="78">
        <v>5512559.9000000004</v>
      </c>
    </row>
    <row r="215" spans="1:3" ht="38.25" x14ac:dyDescent="0.2">
      <c r="A215" s="76" t="s">
        <v>345</v>
      </c>
      <c r="B215" s="77" t="s">
        <v>346</v>
      </c>
      <c r="C215" s="78">
        <v>892847.7</v>
      </c>
    </row>
    <row r="216" spans="1:3" ht="25.5" x14ac:dyDescent="0.2">
      <c r="A216" s="72" t="s">
        <v>692</v>
      </c>
      <c r="B216" s="73" t="s">
        <v>693</v>
      </c>
      <c r="C216" s="75">
        <f>SUM(C217:C253)</f>
        <v>5119355.3000000007</v>
      </c>
    </row>
    <row r="217" spans="1:3" ht="25.5" x14ac:dyDescent="0.2">
      <c r="A217" s="76" t="s">
        <v>48</v>
      </c>
      <c r="B217" s="77" t="s">
        <v>49</v>
      </c>
      <c r="C217" s="78">
        <v>49741.2</v>
      </c>
    </row>
    <row r="218" spans="1:3" ht="25.5" x14ac:dyDescent="0.2">
      <c r="A218" s="76" t="s">
        <v>48</v>
      </c>
      <c r="B218" s="77" t="s">
        <v>49</v>
      </c>
      <c r="C218" s="78">
        <v>1745.9</v>
      </c>
    </row>
    <row r="219" spans="1:3" ht="25.5" x14ac:dyDescent="0.2">
      <c r="A219" s="76" t="s">
        <v>48</v>
      </c>
      <c r="B219" s="77" t="s">
        <v>49</v>
      </c>
      <c r="C219" s="78">
        <v>530000</v>
      </c>
    </row>
    <row r="220" spans="1:3" ht="25.5" x14ac:dyDescent="0.2">
      <c r="A220" s="76" t="s">
        <v>48</v>
      </c>
      <c r="B220" s="77" t="s">
        <v>49</v>
      </c>
      <c r="C220" s="78">
        <v>169174.39999999999</v>
      </c>
    </row>
    <row r="221" spans="1:3" ht="25.5" x14ac:dyDescent="0.2">
      <c r="A221" s="76" t="s">
        <v>48</v>
      </c>
      <c r="B221" s="77" t="s">
        <v>49</v>
      </c>
      <c r="C221" s="78">
        <v>30315.4</v>
      </c>
    </row>
    <row r="222" spans="1:3" ht="38.25" x14ac:dyDescent="0.2">
      <c r="A222" s="76" t="s">
        <v>50</v>
      </c>
      <c r="B222" s="77" t="s">
        <v>51</v>
      </c>
      <c r="C222" s="78">
        <v>40070.699999999997</v>
      </c>
    </row>
    <row r="223" spans="1:3" ht="38.25" x14ac:dyDescent="0.2">
      <c r="A223" s="76" t="s">
        <v>50</v>
      </c>
      <c r="B223" s="77" t="s">
        <v>51</v>
      </c>
      <c r="C223" s="78">
        <v>63000</v>
      </c>
    </row>
    <row r="224" spans="1:3" ht="38.25" x14ac:dyDescent="0.2">
      <c r="A224" s="76" t="s">
        <v>50</v>
      </c>
      <c r="B224" s="77" t="s">
        <v>51</v>
      </c>
      <c r="C224" s="78">
        <v>276577</v>
      </c>
    </row>
    <row r="225" spans="1:3" ht="38.25" x14ac:dyDescent="0.2">
      <c r="A225" s="76" t="s">
        <v>113</v>
      </c>
      <c r="B225" s="77" t="s">
        <v>114</v>
      </c>
      <c r="C225" s="78">
        <v>0</v>
      </c>
    </row>
    <row r="226" spans="1:3" ht="38.25" x14ac:dyDescent="0.2">
      <c r="A226" s="76" t="s">
        <v>113</v>
      </c>
      <c r="B226" s="77" t="s">
        <v>114</v>
      </c>
      <c r="C226" s="78">
        <v>7981</v>
      </c>
    </row>
    <row r="227" spans="1:3" ht="38.25" x14ac:dyDescent="0.2">
      <c r="A227" s="76" t="s">
        <v>113</v>
      </c>
      <c r="B227" s="77" t="s">
        <v>114</v>
      </c>
      <c r="C227" s="78">
        <v>10888.3</v>
      </c>
    </row>
    <row r="228" spans="1:3" ht="25.5" x14ac:dyDescent="0.2">
      <c r="A228" s="76" t="s">
        <v>460</v>
      </c>
      <c r="B228" s="77" t="s">
        <v>461</v>
      </c>
      <c r="C228" s="78">
        <v>11734.5</v>
      </c>
    </row>
    <row r="229" spans="1:3" ht="38.25" x14ac:dyDescent="0.2">
      <c r="A229" s="76" t="s">
        <v>254</v>
      </c>
      <c r="B229" s="77" t="s">
        <v>255</v>
      </c>
      <c r="C229" s="78">
        <v>2337.5</v>
      </c>
    </row>
    <row r="230" spans="1:3" ht="51" x14ac:dyDescent="0.2">
      <c r="A230" s="76" t="s">
        <v>220</v>
      </c>
      <c r="B230" s="77" t="s">
        <v>221</v>
      </c>
      <c r="C230" s="78">
        <v>6116.7</v>
      </c>
    </row>
    <row r="231" spans="1:3" ht="51" x14ac:dyDescent="0.2">
      <c r="A231" s="76" t="s">
        <v>274</v>
      </c>
      <c r="B231" s="77" t="s">
        <v>275</v>
      </c>
      <c r="C231" s="78">
        <v>154672.6</v>
      </c>
    </row>
    <row r="232" spans="1:3" ht="63.75" x14ac:dyDescent="0.2">
      <c r="A232" s="76" t="s">
        <v>115</v>
      </c>
      <c r="B232" s="77" t="s">
        <v>116</v>
      </c>
      <c r="C232" s="78">
        <v>9786.1</v>
      </c>
    </row>
    <row r="233" spans="1:3" ht="38.25" x14ac:dyDescent="0.2">
      <c r="A233" s="76" t="s">
        <v>256</v>
      </c>
      <c r="B233" s="77" t="s">
        <v>257</v>
      </c>
      <c r="C233" s="78">
        <v>18533.5</v>
      </c>
    </row>
    <row r="234" spans="1:3" ht="76.5" x14ac:dyDescent="0.2">
      <c r="A234" s="76" t="s">
        <v>276</v>
      </c>
      <c r="B234" s="77" t="s">
        <v>277</v>
      </c>
      <c r="C234" s="78">
        <v>6116.9</v>
      </c>
    </row>
    <row r="235" spans="1:3" ht="38.25" x14ac:dyDescent="0.2">
      <c r="A235" s="76" t="s">
        <v>117</v>
      </c>
      <c r="B235" s="77" t="s">
        <v>118</v>
      </c>
      <c r="C235" s="78">
        <v>3802.5</v>
      </c>
    </row>
    <row r="236" spans="1:3" ht="38.25" x14ac:dyDescent="0.2">
      <c r="A236" s="76" t="s">
        <v>204</v>
      </c>
      <c r="B236" s="77" t="s">
        <v>205</v>
      </c>
      <c r="C236" s="78">
        <v>93062.6</v>
      </c>
    </row>
    <row r="237" spans="1:3" ht="63.75" x14ac:dyDescent="0.2">
      <c r="A237" s="76" t="s">
        <v>206</v>
      </c>
      <c r="B237" s="77" t="s">
        <v>207</v>
      </c>
      <c r="C237" s="78">
        <v>39426.300000000003</v>
      </c>
    </row>
    <row r="238" spans="1:3" ht="38.25" x14ac:dyDescent="0.2">
      <c r="A238" s="76" t="s">
        <v>278</v>
      </c>
      <c r="B238" s="77" t="s">
        <v>279</v>
      </c>
      <c r="C238" s="78">
        <v>10785.8</v>
      </c>
    </row>
    <row r="239" spans="1:3" ht="38.25" x14ac:dyDescent="0.2">
      <c r="A239" s="76" t="s">
        <v>188</v>
      </c>
      <c r="B239" s="77" t="s">
        <v>189</v>
      </c>
      <c r="C239" s="78">
        <v>208550</v>
      </c>
    </row>
    <row r="240" spans="1:3" ht="38.25" x14ac:dyDescent="0.2">
      <c r="A240" s="76" t="s">
        <v>159</v>
      </c>
      <c r="B240" s="77" t="s">
        <v>160</v>
      </c>
      <c r="C240" s="78">
        <v>8945.4</v>
      </c>
    </row>
    <row r="241" spans="1:3" ht="38.25" x14ac:dyDescent="0.2">
      <c r="A241" s="76" t="s">
        <v>242</v>
      </c>
      <c r="B241" s="77" t="s">
        <v>243</v>
      </c>
      <c r="C241" s="78">
        <v>2910.2</v>
      </c>
    </row>
    <row r="242" spans="1:3" ht="25.5" x14ac:dyDescent="0.2">
      <c r="A242" s="76" t="s">
        <v>244</v>
      </c>
      <c r="B242" s="77" t="s">
        <v>245</v>
      </c>
      <c r="C242" s="78">
        <v>4601.3</v>
      </c>
    </row>
    <row r="243" spans="1:3" ht="38.25" x14ac:dyDescent="0.2">
      <c r="A243" s="76" t="s">
        <v>258</v>
      </c>
      <c r="B243" s="77" t="s">
        <v>259</v>
      </c>
      <c r="C243" s="78">
        <v>340392.4</v>
      </c>
    </row>
    <row r="244" spans="1:3" ht="76.5" x14ac:dyDescent="0.2">
      <c r="A244" s="76" t="s">
        <v>260</v>
      </c>
      <c r="B244" s="77" t="s">
        <v>261</v>
      </c>
      <c r="C244" s="78">
        <v>6414.8</v>
      </c>
    </row>
    <row r="245" spans="1:3" ht="51" x14ac:dyDescent="0.2">
      <c r="A245" s="76" t="s">
        <v>38</v>
      </c>
      <c r="B245" s="77" t="s">
        <v>39</v>
      </c>
      <c r="C245" s="78">
        <v>143707.1</v>
      </c>
    </row>
    <row r="246" spans="1:3" ht="38.25" x14ac:dyDescent="0.2">
      <c r="A246" s="76" t="s">
        <v>52</v>
      </c>
      <c r="B246" s="77" t="s">
        <v>53</v>
      </c>
      <c r="C246" s="78">
        <v>416671.6</v>
      </c>
    </row>
    <row r="247" spans="1:3" ht="25.5" x14ac:dyDescent="0.2">
      <c r="A247" s="76" t="s">
        <v>54</v>
      </c>
      <c r="B247" s="77" t="s">
        <v>55</v>
      </c>
      <c r="C247" s="78">
        <v>198518.7</v>
      </c>
    </row>
    <row r="248" spans="1:3" ht="38.25" x14ac:dyDescent="0.2">
      <c r="A248" s="76" t="s">
        <v>56</v>
      </c>
      <c r="B248" s="77" t="s">
        <v>57</v>
      </c>
      <c r="C248" s="78">
        <v>477962.8</v>
      </c>
    </row>
    <row r="249" spans="1:3" ht="38.25" x14ac:dyDescent="0.2">
      <c r="A249" s="76" t="s">
        <v>58</v>
      </c>
      <c r="B249" s="77" t="s">
        <v>59</v>
      </c>
      <c r="C249" s="78">
        <v>405629.7</v>
      </c>
    </row>
    <row r="250" spans="1:3" ht="51" x14ac:dyDescent="0.2">
      <c r="A250" s="76" t="s">
        <v>60</v>
      </c>
      <c r="B250" s="77" t="s">
        <v>61</v>
      </c>
      <c r="C250" s="78">
        <v>866405.7</v>
      </c>
    </row>
    <row r="251" spans="1:3" ht="51" x14ac:dyDescent="0.2">
      <c r="A251" s="76" t="s">
        <v>474</v>
      </c>
      <c r="B251" s="77" t="s">
        <v>475</v>
      </c>
      <c r="C251" s="78">
        <v>470085.6</v>
      </c>
    </row>
    <row r="252" spans="1:3" ht="63.75" x14ac:dyDescent="0.2">
      <c r="A252" s="76" t="s">
        <v>246</v>
      </c>
      <c r="B252" s="77" t="s">
        <v>247</v>
      </c>
      <c r="C252" s="78">
        <v>26503.9</v>
      </c>
    </row>
    <row r="253" spans="1:3" ht="25.5" x14ac:dyDescent="0.2">
      <c r="A253" s="76" t="s">
        <v>476</v>
      </c>
      <c r="B253" s="77" t="s">
        <v>477</v>
      </c>
      <c r="C253" s="78">
        <v>6187.2</v>
      </c>
    </row>
    <row r="254" spans="1:3" x14ac:dyDescent="0.2">
      <c r="A254" s="72" t="s">
        <v>694</v>
      </c>
      <c r="B254" s="73" t="s">
        <v>695</v>
      </c>
      <c r="C254" s="75">
        <f>SUM(C255:C272)</f>
        <v>4694954.8</v>
      </c>
    </row>
    <row r="255" spans="1:3" ht="38.25" x14ac:dyDescent="0.2">
      <c r="A255" s="76" t="s">
        <v>347</v>
      </c>
      <c r="B255" s="77" t="s">
        <v>348</v>
      </c>
      <c r="C255" s="78">
        <v>50845.1</v>
      </c>
    </row>
    <row r="256" spans="1:3" ht="51" x14ac:dyDescent="0.2">
      <c r="A256" s="76" t="s">
        <v>468</v>
      </c>
      <c r="B256" s="77" t="s">
        <v>469</v>
      </c>
      <c r="C256" s="78">
        <v>109.1</v>
      </c>
    </row>
    <row r="257" spans="1:3" ht="25.5" x14ac:dyDescent="0.2">
      <c r="A257" s="76" t="s">
        <v>137</v>
      </c>
      <c r="B257" s="77" t="s">
        <v>138</v>
      </c>
      <c r="C257" s="78">
        <v>3649</v>
      </c>
    </row>
    <row r="258" spans="1:3" ht="25.5" x14ac:dyDescent="0.2">
      <c r="A258" s="76" t="s">
        <v>238</v>
      </c>
      <c r="B258" s="77" t="s">
        <v>239</v>
      </c>
      <c r="C258" s="78">
        <v>246816.2</v>
      </c>
    </row>
    <row r="259" spans="1:3" ht="76.5" x14ac:dyDescent="0.2">
      <c r="A259" s="76" t="s">
        <v>192</v>
      </c>
      <c r="B259" s="77" t="s">
        <v>696</v>
      </c>
      <c r="C259" s="78">
        <v>64730.400000000001</v>
      </c>
    </row>
    <row r="260" spans="1:3" ht="63.75" x14ac:dyDescent="0.2">
      <c r="A260" s="76" t="s">
        <v>194</v>
      </c>
      <c r="B260" s="77" t="s">
        <v>195</v>
      </c>
      <c r="C260" s="78">
        <v>21816.1</v>
      </c>
    </row>
    <row r="261" spans="1:3" ht="51" x14ac:dyDescent="0.2">
      <c r="A261" s="76" t="s">
        <v>280</v>
      </c>
      <c r="B261" s="77" t="s">
        <v>281</v>
      </c>
      <c r="C261" s="78">
        <v>23665.8</v>
      </c>
    </row>
    <row r="262" spans="1:3" ht="51" x14ac:dyDescent="0.2">
      <c r="A262" s="76" t="s">
        <v>282</v>
      </c>
      <c r="B262" s="77" t="s">
        <v>283</v>
      </c>
      <c r="C262" s="78">
        <v>139972</v>
      </c>
    </row>
    <row r="263" spans="1:3" ht="51" x14ac:dyDescent="0.2">
      <c r="A263" s="76" t="s">
        <v>284</v>
      </c>
      <c r="B263" s="77" t="s">
        <v>285</v>
      </c>
      <c r="C263" s="78">
        <v>89</v>
      </c>
    </row>
    <row r="264" spans="1:3" ht="25.5" x14ac:dyDescent="0.2">
      <c r="A264" s="76" t="s">
        <v>286</v>
      </c>
      <c r="B264" s="77" t="s">
        <v>287</v>
      </c>
      <c r="C264" s="78">
        <v>955537.5</v>
      </c>
    </row>
    <row r="265" spans="1:3" ht="38.25" x14ac:dyDescent="0.2">
      <c r="A265" s="76" t="s">
        <v>288</v>
      </c>
      <c r="B265" s="77" t="s">
        <v>289</v>
      </c>
      <c r="C265" s="78">
        <v>26122.1</v>
      </c>
    </row>
    <row r="266" spans="1:3" ht="63.75" x14ac:dyDescent="0.2">
      <c r="A266" s="76" t="s">
        <v>290</v>
      </c>
      <c r="B266" s="77" t="s">
        <v>291</v>
      </c>
      <c r="C266" s="78">
        <v>17248</v>
      </c>
    </row>
    <row r="267" spans="1:3" ht="51" x14ac:dyDescent="0.2">
      <c r="A267" s="76" t="s">
        <v>292</v>
      </c>
      <c r="B267" s="77" t="s">
        <v>293</v>
      </c>
      <c r="C267" s="78">
        <v>219.6</v>
      </c>
    </row>
    <row r="268" spans="1:3" ht="38.25" x14ac:dyDescent="0.2">
      <c r="A268" s="76" t="s">
        <v>119</v>
      </c>
      <c r="B268" s="77" t="s">
        <v>120</v>
      </c>
      <c r="C268" s="78">
        <v>747595.6</v>
      </c>
    </row>
    <row r="269" spans="1:3" ht="76.5" x14ac:dyDescent="0.2">
      <c r="A269" s="76" t="s">
        <v>294</v>
      </c>
      <c r="B269" s="77" t="s">
        <v>295</v>
      </c>
      <c r="C269" s="78">
        <v>1476625.3</v>
      </c>
    </row>
    <row r="270" spans="1:3" ht="76.5" x14ac:dyDescent="0.2">
      <c r="A270" s="76" t="s">
        <v>208</v>
      </c>
      <c r="B270" s="77" t="s">
        <v>209</v>
      </c>
      <c r="C270" s="78">
        <v>673680.8</v>
      </c>
    </row>
    <row r="271" spans="1:3" ht="38.25" x14ac:dyDescent="0.2">
      <c r="A271" s="76" t="s">
        <v>196</v>
      </c>
      <c r="B271" s="77" t="s">
        <v>197</v>
      </c>
      <c r="C271" s="78">
        <v>19826.400000000001</v>
      </c>
    </row>
    <row r="272" spans="1:3" ht="25.5" x14ac:dyDescent="0.2">
      <c r="A272" s="76" t="s">
        <v>349</v>
      </c>
      <c r="B272" s="77" t="s">
        <v>350</v>
      </c>
      <c r="C272" s="78">
        <v>226406.8</v>
      </c>
    </row>
    <row r="273" spans="1:3" x14ac:dyDescent="0.2">
      <c r="A273" s="72" t="s">
        <v>697</v>
      </c>
      <c r="B273" s="73" t="s">
        <v>698</v>
      </c>
      <c r="C273" s="75">
        <f>SUM(C274:C286)</f>
        <v>1391314.7</v>
      </c>
    </row>
    <row r="274" spans="1:3" ht="38.25" x14ac:dyDescent="0.2">
      <c r="A274" s="76" t="s">
        <v>210</v>
      </c>
      <c r="B274" s="77" t="s">
        <v>211</v>
      </c>
      <c r="C274" s="78">
        <v>73252.899999999994</v>
      </c>
    </row>
    <row r="275" spans="1:3" ht="38.25" x14ac:dyDescent="0.2">
      <c r="A275" s="76" t="s">
        <v>30</v>
      </c>
      <c r="B275" s="77" t="s">
        <v>31</v>
      </c>
      <c r="C275" s="78">
        <v>21204.5</v>
      </c>
    </row>
    <row r="276" spans="1:3" ht="38.25" x14ac:dyDescent="0.2">
      <c r="A276" s="76" t="s">
        <v>18</v>
      </c>
      <c r="B276" s="77" t="s">
        <v>19</v>
      </c>
      <c r="C276" s="78">
        <v>3872.5</v>
      </c>
    </row>
    <row r="277" spans="1:3" ht="38.25" x14ac:dyDescent="0.2">
      <c r="A277" s="76" t="s">
        <v>18</v>
      </c>
      <c r="B277" s="77" t="s">
        <v>19</v>
      </c>
      <c r="C277" s="78">
        <v>1377.4</v>
      </c>
    </row>
    <row r="278" spans="1:3" ht="38.25" x14ac:dyDescent="0.2">
      <c r="A278" s="76" t="s">
        <v>212</v>
      </c>
      <c r="B278" s="77" t="s">
        <v>213</v>
      </c>
      <c r="C278" s="78">
        <v>231545.9</v>
      </c>
    </row>
    <row r="279" spans="1:3" ht="63.75" x14ac:dyDescent="0.2">
      <c r="A279" s="76" t="s">
        <v>296</v>
      </c>
      <c r="B279" s="77" t="s">
        <v>297</v>
      </c>
      <c r="C279" s="78">
        <v>1824</v>
      </c>
    </row>
    <row r="280" spans="1:3" ht="38.25" x14ac:dyDescent="0.2">
      <c r="A280" s="76" t="s">
        <v>331</v>
      </c>
      <c r="B280" s="77" t="s">
        <v>332</v>
      </c>
      <c r="C280" s="78">
        <v>1005792.5</v>
      </c>
    </row>
    <row r="281" spans="1:3" ht="25.5" x14ac:dyDescent="0.2">
      <c r="A281" s="76" t="s">
        <v>198</v>
      </c>
      <c r="B281" s="77" t="s">
        <v>199</v>
      </c>
      <c r="C281" s="78">
        <v>1738.9</v>
      </c>
    </row>
    <row r="282" spans="1:3" ht="25.5" x14ac:dyDescent="0.2">
      <c r="A282" s="76" t="s">
        <v>198</v>
      </c>
      <c r="B282" s="77" t="s">
        <v>199</v>
      </c>
      <c r="C282" s="78">
        <v>22000</v>
      </c>
    </row>
    <row r="283" spans="1:3" ht="25.5" x14ac:dyDescent="0.2">
      <c r="A283" s="76" t="s">
        <v>198</v>
      </c>
      <c r="B283" s="77" t="s">
        <v>199</v>
      </c>
      <c r="C283" s="78">
        <v>5460.4</v>
      </c>
    </row>
    <row r="284" spans="1:3" ht="25.5" x14ac:dyDescent="0.2">
      <c r="A284" s="76" t="s">
        <v>198</v>
      </c>
      <c r="B284" s="77" t="s">
        <v>199</v>
      </c>
      <c r="C284" s="78">
        <v>12893.6</v>
      </c>
    </row>
    <row r="285" spans="1:3" ht="25.5" x14ac:dyDescent="0.2">
      <c r="A285" s="76" t="s">
        <v>198</v>
      </c>
      <c r="B285" s="77" t="s">
        <v>199</v>
      </c>
      <c r="C285" s="78">
        <v>8975.7999999999993</v>
      </c>
    </row>
    <row r="286" spans="1:3" ht="25.5" x14ac:dyDescent="0.2">
      <c r="A286" s="76" t="s">
        <v>198</v>
      </c>
      <c r="B286" s="77" t="s">
        <v>199</v>
      </c>
      <c r="C286" s="78">
        <v>1376.3</v>
      </c>
    </row>
    <row r="287" spans="1:3" ht="25.5" x14ac:dyDescent="0.2">
      <c r="A287" s="76" t="s">
        <v>699</v>
      </c>
      <c r="B287" s="79" t="s">
        <v>700</v>
      </c>
      <c r="C287" s="78">
        <f>C288</f>
        <v>75</v>
      </c>
    </row>
    <row r="288" spans="1:3" ht="25.5" x14ac:dyDescent="0.2">
      <c r="A288" s="76" t="s">
        <v>298</v>
      </c>
      <c r="B288" s="77" t="s">
        <v>299</v>
      </c>
      <c r="C288" s="78">
        <v>75</v>
      </c>
    </row>
    <row r="289" spans="1:3" ht="25.5" x14ac:dyDescent="0.2">
      <c r="A289" s="72" t="s">
        <v>701</v>
      </c>
      <c r="B289" s="73" t="s">
        <v>702</v>
      </c>
      <c r="C289" s="75">
        <f>SUM(C290:C292)</f>
        <v>232160.09999999998</v>
      </c>
    </row>
    <row r="290" spans="1:3" ht="51" x14ac:dyDescent="0.2">
      <c r="A290" s="76" t="s">
        <v>478</v>
      </c>
      <c r="B290" s="77" t="s">
        <v>479</v>
      </c>
      <c r="C290" s="78">
        <v>7874</v>
      </c>
    </row>
    <row r="291" spans="1:3" ht="63.75" x14ac:dyDescent="0.2">
      <c r="A291" s="76" t="s">
        <v>480</v>
      </c>
      <c r="B291" s="77" t="s">
        <v>481</v>
      </c>
      <c r="C291" s="78">
        <v>-38123.199999999997</v>
      </c>
    </row>
    <row r="292" spans="1:3" ht="63.75" x14ac:dyDescent="0.2">
      <c r="A292" s="76" t="s">
        <v>482</v>
      </c>
      <c r="B292" s="77" t="s">
        <v>483</v>
      </c>
      <c r="C292" s="78">
        <v>262409.3</v>
      </c>
    </row>
    <row r="293" spans="1:3" ht="51" x14ac:dyDescent="0.2">
      <c r="A293" s="72" t="s">
        <v>703</v>
      </c>
      <c r="B293" s="73" t="s">
        <v>704</v>
      </c>
      <c r="C293" s="75">
        <f>C294+C313</f>
        <v>213718.2</v>
      </c>
    </row>
    <row r="294" spans="1:3" ht="63.75" x14ac:dyDescent="0.2">
      <c r="A294" s="76" t="s">
        <v>705</v>
      </c>
      <c r="B294" s="80" t="s">
        <v>706</v>
      </c>
      <c r="C294" s="75">
        <f>SUM(C295:C312)</f>
        <v>162560.6</v>
      </c>
    </row>
    <row r="295" spans="1:3" ht="63.75" x14ac:dyDescent="0.2">
      <c r="A295" s="76" t="s">
        <v>62</v>
      </c>
      <c r="B295" s="77" t="s">
        <v>63</v>
      </c>
      <c r="C295" s="78">
        <v>3198.5</v>
      </c>
    </row>
    <row r="296" spans="1:3" ht="51" x14ac:dyDescent="0.2">
      <c r="A296" s="76" t="s">
        <v>200</v>
      </c>
      <c r="B296" s="77" t="s">
        <v>201</v>
      </c>
      <c r="C296" s="78">
        <v>0.1</v>
      </c>
    </row>
    <row r="297" spans="1:3" ht="51" x14ac:dyDescent="0.2">
      <c r="A297" s="76" t="s">
        <v>40</v>
      </c>
      <c r="B297" s="77" t="s">
        <v>41</v>
      </c>
      <c r="C297" s="78">
        <v>2500</v>
      </c>
    </row>
    <row r="298" spans="1:3" ht="51" x14ac:dyDescent="0.2">
      <c r="A298" s="76" t="s">
        <v>262</v>
      </c>
      <c r="B298" s="77" t="s">
        <v>263</v>
      </c>
      <c r="C298" s="78">
        <v>0.1</v>
      </c>
    </row>
    <row r="299" spans="1:3" ht="51" x14ac:dyDescent="0.2">
      <c r="A299" s="76" t="s">
        <v>42</v>
      </c>
      <c r="B299" s="77" t="s">
        <v>43</v>
      </c>
      <c r="C299" s="78">
        <v>1459</v>
      </c>
    </row>
    <row r="300" spans="1:3" ht="51" x14ac:dyDescent="0.2">
      <c r="A300" s="76" t="s">
        <v>42</v>
      </c>
      <c r="B300" s="77" t="s">
        <v>43</v>
      </c>
      <c r="C300" s="78">
        <v>40.9</v>
      </c>
    </row>
    <row r="301" spans="1:3" ht="51" x14ac:dyDescent="0.2">
      <c r="A301" s="76" t="s">
        <v>42</v>
      </c>
      <c r="B301" s="77" t="s">
        <v>43</v>
      </c>
      <c r="C301" s="78">
        <v>1240.9000000000001</v>
      </c>
    </row>
    <row r="302" spans="1:3" ht="51" x14ac:dyDescent="0.2">
      <c r="A302" s="76" t="s">
        <v>42</v>
      </c>
      <c r="B302" s="77" t="s">
        <v>43</v>
      </c>
      <c r="C302" s="78">
        <v>1091.0999999999999</v>
      </c>
    </row>
    <row r="303" spans="1:3" ht="51" x14ac:dyDescent="0.2">
      <c r="A303" s="76" t="s">
        <v>42</v>
      </c>
      <c r="B303" s="77" t="s">
        <v>43</v>
      </c>
      <c r="C303" s="78">
        <v>412.1</v>
      </c>
    </row>
    <row r="304" spans="1:3" ht="51" x14ac:dyDescent="0.2">
      <c r="A304" s="76" t="s">
        <v>42</v>
      </c>
      <c r="B304" s="77" t="s">
        <v>43</v>
      </c>
      <c r="C304" s="78">
        <v>640.70000000000005</v>
      </c>
    </row>
    <row r="305" spans="1:3" ht="51" x14ac:dyDescent="0.2">
      <c r="A305" s="76" t="s">
        <v>42</v>
      </c>
      <c r="B305" s="77" t="s">
        <v>43</v>
      </c>
      <c r="C305" s="78">
        <v>1137.9000000000001</v>
      </c>
    </row>
    <row r="306" spans="1:3" ht="51" x14ac:dyDescent="0.2">
      <c r="A306" s="76" t="s">
        <v>42</v>
      </c>
      <c r="B306" s="77" t="s">
        <v>43</v>
      </c>
      <c r="C306" s="78">
        <v>74146.5</v>
      </c>
    </row>
    <row r="307" spans="1:3" ht="51" x14ac:dyDescent="0.2">
      <c r="A307" s="76" t="s">
        <v>42</v>
      </c>
      <c r="B307" s="77" t="s">
        <v>43</v>
      </c>
      <c r="C307" s="78">
        <v>10208.1</v>
      </c>
    </row>
    <row r="308" spans="1:3" ht="51" x14ac:dyDescent="0.2">
      <c r="A308" s="76" t="s">
        <v>42</v>
      </c>
      <c r="B308" s="77" t="s">
        <v>43</v>
      </c>
      <c r="C308" s="78">
        <v>4680.3</v>
      </c>
    </row>
    <row r="309" spans="1:3" ht="51" x14ac:dyDescent="0.2">
      <c r="A309" s="76" t="s">
        <v>42</v>
      </c>
      <c r="B309" s="77" t="s">
        <v>43</v>
      </c>
      <c r="C309" s="78">
        <v>14545.4</v>
      </c>
    </row>
    <row r="310" spans="1:3" ht="51" x14ac:dyDescent="0.2">
      <c r="A310" s="76" t="s">
        <v>42</v>
      </c>
      <c r="B310" s="77" t="s">
        <v>43</v>
      </c>
      <c r="C310" s="78">
        <v>19.899999999999999</v>
      </c>
    </row>
    <row r="311" spans="1:3" ht="51" x14ac:dyDescent="0.2">
      <c r="A311" s="76" t="s">
        <v>42</v>
      </c>
      <c r="B311" s="77" t="s">
        <v>43</v>
      </c>
      <c r="C311" s="78">
        <v>17.3</v>
      </c>
    </row>
    <row r="312" spans="1:3" ht="51" x14ac:dyDescent="0.2">
      <c r="A312" s="76" t="s">
        <v>42</v>
      </c>
      <c r="B312" s="77" t="s">
        <v>43</v>
      </c>
      <c r="C312" s="78">
        <v>47221.8</v>
      </c>
    </row>
    <row r="313" spans="1:3" ht="25.5" x14ac:dyDescent="0.2">
      <c r="A313" s="72" t="s">
        <v>707</v>
      </c>
      <c r="B313" s="73" t="s">
        <v>708</v>
      </c>
      <c r="C313" s="75">
        <f>SUM(C314:C328)</f>
        <v>51157.599999999999</v>
      </c>
    </row>
    <row r="314" spans="1:3" ht="25.5" x14ac:dyDescent="0.2">
      <c r="A314" s="76" t="s">
        <v>121</v>
      </c>
      <c r="B314" s="77" t="s">
        <v>122</v>
      </c>
      <c r="C314" s="78">
        <v>0</v>
      </c>
    </row>
    <row r="315" spans="1:3" ht="25.5" x14ac:dyDescent="0.2">
      <c r="A315" s="76" t="s">
        <v>121</v>
      </c>
      <c r="B315" s="77" t="s">
        <v>122</v>
      </c>
      <c r="C315" s="78">
        <v>852.2</v>
      </c>
    </row>
    <row r="316" spans="1:3" ht="25.5" x14ac:dyDescent="0.2">
      <c r="A316" s="76" t="s">
        <v>121</v>
      </c>
      <c r="B316" s="77" t="s">
        <v>122</v>
      </c>
      <c r="C316" s="78">
        <v>42247.3</v>
      </c>
    </row>
    <row r="317" spans="1:3" ht="25.5" x14ac:dyDescent="0.2">
      <c r="A317" s="76" t="s">
        <v>121</v>
      </c>
      <c r="B317" s="77" t="s">
        <v>122</v>
      </c>
      <c r="C317" s="78">
        <v>40.700000000000003</v>
      </c>
    </row>
    <row r="318" spans="1:3" ht="25.5" x14ac:dyDescent="0.2">
      <c r="A318" s="76" t="s">
        <v>121</v>
      </c>
      <c r="B318" s="77" t="s">
        <v>122</v>
      </c>
      <c r="C318" s="78">
        <v>339.2</v>
      </c>
    </row>
    <row r="319" spans="1:3" ht="25.5" x14ac:dyDescent="0.2">
      <c r="A319" s="76" t="s">
        <v>121</v>
      </c>
      <c r="B319" s="77" t="s">
        <v>122</v>
      </c>
      <c r="C319" s="78">
        <v>41.3</v>
      </c>
    </row>
    <row r="320" spans="1:3" ht="25.5" x14ac:dyDescent="0.2">
      <c r="A320" s="76" t="s">
        <v>123</v>
      </c>
      <c r="B320" s="77" t="s">
        <v>124</v>
      </c>
      <c r="C320" s="78">
        <v>0</v>
      </c>
    </row>
    <row r="321" spans="1:3" ht="25.5" x14ac:dyDescent="0.2">
      <c r="A321" s="76" t="s">
        <v>123</v>
      </c>
      <c r="B321" s="77" t="s">
        <v>124</v>
      </c>
      <c r="C321" s="78">
        <v>576.20000000000005</v>
      </c>
    </row>
    <row r="322" spans="1:3" ht="25.5" x14ac:dyDescent="0.2">
      <c r="A322" s="76" t="s">
        <v>123</v>
      </c>
      <c r="B322" s="77" t="s">
        <v>124</v>
      </c>
      <c r="C322" s="78">
        <v>1782.1</v>
      </c>
    </row>
    <row r="323" spans="1:3" ht="25.5" x14ac:dyDescent="0.2">
      <c r="A323" s="76" t="s">
        <v>123</v>
      </c>
      <c r="B323" s="77" t="s">
        <v>124</v>
      </c>
      <c r="C323" s="78">
        <v>4.9000000000000004</v>
      </c>
    </row>
    <row r="324" spans="1:3" ht="25.5" x14ac:dyDescent="0.2">
      <c r="A324" s="76" t="s">
        <v>123</v>
      </c>
      <c r="B324" s="77" t="s">
        <v>124</v>
      </c>
      <c r="C324" s="78">
        <v>673.8</v>
      </c>
    </row>
    <row r="325" spans="1:3" ht="25.5" x14ac:dyDescent="0.2">
      <c r="A325" s="76" t="s">
        <v>123</v>
      </c>
      <c r="B325" s="77" t="s">
        <v>124</v>
      </c>
      <c r="C325" s="78">
        <v>2274.8000000000002</v>
      </c>
    </row>
    <row r="326" spans="1:3" ht="25.5" x14ac:dyDescent="0.2">
      <c r="A326" s="76" t="s">
        <v>123</v>
      </c>
      <c r="B326" s="77" t="s">
        <v>124</v>
      </c>
      <c r="C326" s="78">
        <v>683</v>
      </c>
    </row>
    <row r="327" spans="1:3" ht="25.5" x14ac:dyDescent="0.2">
      <c r="A327" s="76" t="s">
        <v>139</v>
      </c>
      <c r="B327" s="77" t="s">
        <v>140</v>
      </c>
      <c r="C327" s="78">
        <v>150</v>
      </c>
    </row>
    <row r="328" spans="1:3" ht="25.5" x14ac:dyDescent="0.2">
      <c r="A328" s="76" t="s">
        <v>139</v>
      </c>
      <c r="B328" s="77" t="s">
        <v>140</v>
      </c>
      <c r="C328" s="78">
        <v>1492.1</v>
      </c>
    </row>
    <row r="329" spans="1:3" ht="38.25" x14ac:dyDescent="0.2">
      <c r="A329" s="72" t="s">
        <v>709</v>
      </c>
      <c r="B329" s="73" t="s">
        <v>710</v>
      </c>
      <c r="C329" s="75">
        <f>SUM(C330:C347)</f>
        <v>-17072.3</v>
      </c>
    </row>
    <row r="330" spans="1:3" ht="51" x14ac:dyDescent="0.2">
      <c r="A330" s="76" t="s">
        <v>64</v>
      </c>
      <c r="B330" s="77" t="s">
        <v>65</v>
      </c>
      <c r="C330" s="78">
        <v>-2165.1999999999998</v>
      </c>
    </row>
    <row r="331" spans="1:3" ht="63.75" x14ac:dyDescent="0.2">
      <c r="A331" s="76" t="s">
        <v>66</v>
      </c>
      <c r="B331" s="77" t="s">
        <v>67</v>
      </c>
      <c r="C331" s="78">
        <v>-39.5</v>
      </c>
    </row>
    <row r="332" spans="1:3" ht="38.25" x14ac:dyDescent="0.2">
      <c r="A332" s="76" t="s">
        <v>68</v>
      </c>
      <c r="B332" s="77" t="s">
        <v>69</v>
      </c>
      <c r="C332" s="78">
        <v>-1803.2</v>
      </c>
    </row>
    <row r="333" spans="1:3" ht="63.75" x14ac:dyDescent="0.2">
      <c r="A333" s="76" t="s">
        <v>70</v>
      </c>
      <c r="B333" s="77" t="s">
        <v>71</v>
      </c>
      <c r="C333" s="78">
        <v>-249.7</v>
      </c>
    </row>
    <row r="334" spans="1:3" ht="51" x14ac:dyDescent="0.2">
      <c r="A334" s="76" t="s">
        <v>72</v>
      </c>
      <c r="B334" s="77" t="s">
        <v>73</v>
      </c>
      <c r="C334" s="78">
        <v>-34.4</v>
      </c>
    </row>
    <row r="335" spans="1:3" ht="38.25" x14ac:dyDescent="0.2">
      <c r="A335" s="76" t="s">
        <v>44</v>
      </c>
      <c r="B335" s="77" t="s">
        <v>45</v>
      </c>
      <c r="C335" s="78">
        <v>-1643.5</v>
      </c>
    </row>
    <row r="336" spans="1:3" ht="51" x14ac:dyDescent="0.2">
      <c r="A336" s="76" t="s">
        <v>300</v>
      </c>
      <c r="B336" s="77" t="s">
        <v>301</v>
      </c>
      <c r="C336" s="78">
        <v>-840.5</v>
      </c>
    </row>
    <row r="337" spans="1:3" ht="76.5" x14ac:dyDescent="0.2">
      <c r="A337" s="76" t="s">
        <v>125</v>
      </c>
      <c r="B337" s="77" t="s">
        <v>126</v>
      </c>
      <c r="C337" s="78">
        <v>-265</v>
      </c>
    </row>
    <row r="338" spans="1:3" ht="38.25" x14ac:dyDescent="0.2">
      <c r="A338" s="76" t="s">
        <v>264</v>
      </c>
      <c r="B338" s="77" t="s">
        <v>265</v>
      </c>
      <c r="C338" s="78">
        <v>-0.1</v>
      </c>
    </row>
    <row r="339" spans="1:3" ht="38.25" x14ac:dyDescent="0.2">
      <c r="A339" s="76" t="s">
        <v>20</v>
      </c>
      <c r="B339" s="77" t="s">
        <v>21</v>
      </c>
      <c r="C339" s="78">
        <v>-16</v>
      </c>
    </row>
    <row r="340" spans="1:3" ht="51" x14ac:dyDescent="0.2">
      <c r="A340" s="76" t="s">
        <v>302</v>
      </c>
      <c r="B340" s="77" t="s">
        <v>303</v>
      </c>
      <c r="C340" s="78">
        <v>-1.3</v>
      </c>
    </row>
    <row r="341" spans="1:3" ht="38.25" x14ac:dyDescent="0.2">
      <c r="A341" s="76" t="s">
        <v>214</v>
      </c>
      <c r="B341" s="77" t="s">
        <v>215</v>
      </c>
      <c r="C341" s="78">
        <v>-2769.6</v>
      </c>
    </row>
    <row r="342" spans="1:3" ht="38.25" x14ac:dyDescent="0.2">
      <c r="A342" s="76" t="s">
        <v>74</v>
      </c>
      <c r="B342" s="77" t="s">
        <v>75</v>
      </c>
      <c r="C342" s="78">
        <v>-6.4</v>
      </c>
    </row>
    <row r="343" spans="1:3" ht="38.25" x14ac:dyDescent="0.2">
      <c r="A343" s="76" t="s">
        <v>74</v>
      </c>
      <c r="B343" s="77" t="s">
        <v>75</v>
      </c>
      <c r="C343" s="78">
        <v>-1303</v>
      </c>
    </row>
    <row r="344" spans="1:3" ht="38.25" x14ac:dyDescent="0.2">
      <c r="A344" s="76" t="s">
        <v>74</v>
      </c>
      <c r="B344" s="77" t="s">
        <v>75</v>
      </c>
      <c r="C344" s="78">
        <v>-3469.5</v>
      </c>
    </row>
    <row r="345" spans="1:3" ht="38.25" x14ac:dyDescent="0.2">
      <c r="A345" s="76" t="s">
        <v>74</v>
      </c>
      <c r="B345" s="77" t="s">
        <v>75</v>
      </c>
      <c r="C345" s="78">
        <v>-65.7</v>
      </c>
    </row>
    <row r="346" spans="1:3" ht="38.25" x14ac:dyDescent="0.2">
      <c r="A346" s="76" t="s">
        <v>74</v>
      </c>
      <c r="B346" s="77" t="s">
        <v>75</v>
      </c>
      <c r="C346" s="78">
        <v>-709.8</v>
      </c>
    </row>
    <row r="347" spans="1:3" ht="38.25" x14ac:dyDescent="0.2">
      <c r="A347" s="76" t="s">
        <v>74</v>
      </c>
      <c r="B347" s="77" t="s">
        <v>75</v>
      </c>
      <c r="C347" s="78">
        <v>-1689.9</v>
      </c>
    </row>
    <row r="348" spans="1:3" ht="14.25" customHeight="1" x14ac:dyDescent="0.2">
      <c r="A348" s="81"/>
      <c r="B348" s="82" t="s">
        <v>711</v>
      </c>
      <c r="C348" s="83">
        <f>C12+C211</f>
        <v>124672017.7</v>
      </c>
    </row>
  </sheetData>
  <mergeCells count="5">
    <mergeCell ref="B2:C2"/>
    <mergeCell ref="B3:C3"/>
    <mergeCell ref="B4:C4"/>
    <mergeCell ref="B5:C5"/>
    <mergeCell ref="A7:C7"/>
  </mergeCells>
  <printOptions horizontalCentered="1"/>
  <pageMargins left="0.7" right="0.7" top="0.75" bottom="0.75" header="0.3" footer="0.3"/>
  <pageSetup scale="93"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прил1</vt: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2018-05-10T07:01:07Z</cp:lastPrinted>
  <dcterms:created xsi:type="dcterms:W3CDTF">2018-05-08T09:20:24Z</dcterms:created>
  <dcterms:modified xsi:type="dcterms:W3CDTF">2018-05-10T07:01:09Z</dcterms:modified>
</cp:coreProperties>
</file>